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430"/>
  <workbookPr defaultThemeVersion="166925"/>
  <mc:AlternateContent xmlns:mc="http://schemas.openxmlformats.org/markup-compatibility/2006">
    <mc:Choice Requires="x15">
      <x15ac:absPath xmlns:x15ac="http://schemas.microsoft.com/office/spreadsheetml/2010/11/ac" url="C:\Users\santiagolopez\Desktop\OMI\ANEXO 5 PRESUPUESTO\"/>
    </mc:Choice>
  </mc:AlternateContent>
  <xr:revisionPtr revIDLastSave="0" documentId="8_{0C268AAC-0A78-4C5E-8732-6B0F1A371B23}" xr6:coauthVersionLast="45" xr6:coauthVersionMax="45" xr10:uidLastSave="{00000000-0000-0000-0000-000000000000}"/>
  <bookViews>
    <workbookView xWindow="-120" yWindow="-120" windowWidth="29040" windowHeight="15840" xr2:uid="{B68B3947-DF42-443E-9669-3EC46F625035}"/>
  </bookViews>
  <sheets>
    <sheet name="Hoja1" sheetId="1" r:id="rId1"/>
  </sheet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G93" i="1" l="1"/>
  <c r="F93" i="1"/>
  <c r="G4" i="1"/>
  <c r="G91" i="1"/>
  <c r="E4" i="1"/>
  <c r="F4" i="1"/>
  <c r="F91" i="1"/>
  <c r="G64" i="1"/>
  <c r="G89" i="1"/>
  <c r="E64" i="1"/>
  <c r="F64" i="1"/>
  <c r="F89" i="1"/>
  <c r="G87" i="1"/>
  <c r="G85" i="1"/>
  <c r="G83" i="1"/>
  <c r="G81" i="1"/>
  <c r="G79" i="1"/>
  <c r="G77" i="1"/>
  <c r="G75" i="1"/>
  <c r="G73" i="1"/>
  <c r="G71" i="1"/>
  <c r="G69" i="1"/>
  <c r="G67" i="1"/>
  <c r="G65" i="1"/>
  <c r="G43" i="1"/>
  <c r="G62" i="1"/>
  <c r="E43" i="1"/>
  <c r="F43" i="1"/>
  <c r="F62" i="1"/>
  <c r="G60" i="1"/>
  <c r="G58" i="1"/>
  <c r="G56" i="1"/>
  <c r="G54" i="1"/>
  <c r="G52" i="1"/>
  <c r="G50" i="1"/>
  <c r="G48" i="1"/>
  <c r="G46" i="1"/>
  <c r="G44" i="1"/>
  <c r="G30" i="1"/>
  <c r="G41" i="1"/>
  <c r="E30" i="1"/>
  <c r="F30" i="1"/>
  <c r="F41" i="1"/>
  <c r="G39" i="1"/>
  <c r="G37" i="1"/>
  <c r="G35" i="1"/>
  <c r="G33" i="1"/>
  <c r="G31" i="1"/>
  <c r="G5" i="1"/>
  <c r="G28" i="1"/>
  <c r="E5" i="1"/>
  <c r="F5" i="1"/>
  <c r="F28" i="1"/>
  <c r="G26" i="1"/>
  <c r="G24" i="1"/>
  <c r="G22" i="1"/>
  <c r="G20" i="1"/>
  <c r="G18" i="1"/>
  <c r="G16" i="1"/>
  <c r="G14" i="1"/>
  <c r="G12" i="1"/>
  <c r="G10" i="1"/>
  <c r="G8" i="1"/>
  <c r="G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Santiago Lopez Gomez</author>
  </authors>
  <commentList>
    <comment ref="A3" authorId="0" shapeId="0" xr:uid="{98D2AD03-DAC4-4EAC-8F36-628BFA61B909}">
      <text>
        <r>
          <rPr>
            <b/>
            <sz val="9"/>
            <color indexed="81"/>
            <rFont val="Tahoma"/>
            <charset val="1"/>
          </rPr>
          <t>Código del concepto. Ver colores en "Entorno de trabajo: Apariencia"</t>
        </r>
      </text>
    </comment>
    <comment ref="B3" authorId="0" shapeId="0" xr:uid="{0EE97ADA-9895-40AD-9B7D-9040E0545D3C}">
      <text>
        <r>
          <rPr>
            <b/>
            <sz val="9"/>
            <color indexed="81"/>
            <rFont val="Tahoma"/>
            <charset val="1"/>
          </rPr>
          <t>Naturaleza del concepto (ver menú contextual)</t>
        </r>
      </text>
    </comment>
    <comment ref="C3" authorId="0" shapeId="0" xr:uid="{6A94037F-FDFF-4DB1-BFFF-2F5672719DBB}">
      <text>
        <r>
          <rPr>
            <b/>
            <sz val="9"/>
            <color indexed="81"/>
            <rFont val="Tahoma"/>
            <charset val="1"/>
          </rPr>
          <t>Unidad principal de medida del concepto</t>
        </r>
      </text>
    </comment>
    <comment ref="D3" authorId="0" shapeId="0" xr:uid="{894D5EAB-790E-4EB0-9AC6-50509FB2F17F}">
      <text>
        <r>
          <rPr>
            <b/>
            <sz val="9"/>
            <color indexed="81"/>
            <rFont val="Tahoma"/>
            <charset val="1"/>
          </rPr>
          <t>Descripción corta. Ver colores en "Entorno de trabajo: Apariencia"</t>
        </r>
      </text>
    </comment>
    <comment ref="E3" authorId="0" shapeId="0" xr:uid="{817AD5ED-86D7-4DDC-A177-A9F5337FE12D}">
      <text>
        <r>
          <rPr>
            <b/>
            <sz val="9"/>
            <color indexed="81"/>
            <rFont val="Tahoma"/>
            <charset val="1"/>
          </rPr>
          <t>Rendimiento o cantidad presupuestada</t>
        </r>
      </text>
    </comment>
    <comment ref="F3" authorId="0" shapeId="0" xr:uid="{7716D06E-6EF5-4791-BB21-26E969329E0E}">
      <text>
        <r>
          <rPr>
            <b/>
            <sz val="9"/>
            <color indexed="81"/>
            <rFont val="Tahoma"/>
            <charset val="1"/>
          </rPr>
          <t>Precio unitario en el presupuesto</t>
        </r>
      </text>
    </comment>
    <comment ref="G3" authorId="0" shapeId="0" xr:uid="{90C3BE0B-361F-4D29-8286-C3CC8639A250}">
      <text>
        <r>
          <rPr>
            <b/>
            <sz val="9"/>
            <color indexed="81"/>
            <rFont val="Tahoma"/>
            <charset val="1"/>
          </rPr>
          <t>Importe del presupuesto</t>
        </r>
      </text>
    </comment>
  </commentList>
</comments>
</file>

<file path=xl/sharedStrings.xml><?xml version="1.0" encoding="utf-8"?>
<sst xmlns="http://schemas.openxmlformats.org/spreadsheetml/2006/main" count="220" uniqueCount="138">
  <si>
    <t/>
  </si>
  <si>
    <t>Presupuesto</t>
  </si>
  <si>
    <t>Código</t>
  </si>
  <si>
    <t>Resumen</t>
  </si>
  <si>
    <t>ImpPres</t>
  </si>
  <si>
    <t>NatC</t>
  </si>
  <si>
    <t>Ud</t>
  </si>
  <si>
    <t>CanPres</t>
  </si>
  <si>
    <t>Pres</t>
  </si>
  <si>
    <t>Capítulo 1</t>
  </si>
  <si>
    <t>Migración del sistema de control de la EDAR de Galindo a la versión 2017 Update 3</t>
  </si>
  <si>
    <t>Capítulo</t>
  </si>
  <si>
    <t>L1-FASE 1</t>
  </si>
  <si>
    <t>Fase 1 - Ingeniería</t>
  </si>
  <si>
    <t>L1-F1-1</t>
  </si>
  <si>
    <t>Generación de documento con Arboles de derivación del sistema actual</t>
  </si>
  <si>
    <t>Partida</t>
  </si>
  <si>
    <t>u</t>
  </si>
  <si>
    <t>Generar un documento tipo Word o Excel en el que aparezcan los árboles de derivación de todas las plantillas del sistema actual, segun se indica en el PPTP.</t>
  </si>
  <si>
    <t>L1-F1-2</t>
  </si>
  <si>
    <t>Identificación de plantillas y generación de una nueva propuesta de árbol de derivación</t>
  </si>
  <si>
    <t>Identificar los atributos, scripts y/o gráficos con las mismas características entre las plantillas del sistema actual, segun se indica en el PPTP.</t>
  </si>
  <si>
    <t>L1-F1-3</t>
  </si>
  <si>
    <t>Documentación del nuevo árbol de derivación según las instancias</t>
  </si>
  <si>
    <t>Generar un documento Excel con el listado de todas las instancias, cuál es su plantilla actual y cuál será la nueva plantilla de la propuesta del árbol de derivación, segun se indica en el PPTP.</t>
  </si>
  <si>
    <t>L1-F1-4</t>
  </si>
  <si>
    <t>Creación de la documentación de nuevas plantillas</t>
  </si>
  <si>
    <t>Generar un documento tipo Excel con un listado de todos los objetos tipo plantilla con información detallada de cada una de las nuevas plantillas, segun se indica en el PPTP.</t>
  </si>
  <si>
    <t>L1-F1-5</t>
  </si>
  <si>
    <t>Definición de Control WPF para visualizar alarmas históricas</t>
  </si>
  <si>
    <t>Crear un documento con la definición de atributos y propiedades de control WPF tipo grid, segun se indica en el PPTP.</t>
  </si>
  <si>
    <t>L1-F1-6</t>
  </si>
  <si>
    <t>Definición del contenido general para la aplicación de escritorio, la de tablet y la de móvil</t>
  </si>
  <si>
    <t>Definir el contenido a mostrar para cada una de las aplicaciones, segun se indica en el PPTP.</t>
  </si>
  <si>
    <t>L1-F1-7</t>
  </si>
  <si>
    <t>Especificación, desarrollo y documentación de una propuesta estética base. (Patrones)</t>
  </si>
  <si>
    <t>El equipo de diseño diseñará y entregará plantillas gráficas de los tipos de pantalla clave y los patrones de interacción relacionados del sistema, segun se indica en el PPTP.</t>
  </si>
  <si>
    <t>L1-F1-8</t>
  </si>
  <si>
    <t>Bocetos de pantallas</t>
  </si>
  <si>
    <t>En base a los patrones definidos en el apartado anterior y al SCADA en funcionamiento se deben realizar los bocetos de todas las pantallas, incluyendo generales y de detalle, segun se indica en el PPTP.</t>
  </si>
  <si>
    <t>L1-F1-9</t>
  </si>
  <si>
    <t>Creación de listado de tipología de aplicaciones</t>
  </si>
  <si>
    <t>Crear un listado con el tipo de aplicaciones implementadas con InTouch OMI y sus características principales y funcionalidades. Debe existir aplicaciones para formato escritorio, formato Tablet y formato Móvil, segun se indica en el PPTP.</t>
  </si>
  <si>
    <t>L1-F1-10</t>
  </si>
  <si>
    <t>Creación de los layouts principales para los tres tipos de aplicaciones</t>
  </si>
  <si>
    <t>Se deberá crear los tres layouts principales identificando que tipo de contenido será mostrado en cada uno de los paneles para cada una de las tres aplicaciones, segun se indica en el PPTP.</t>
  </si>
  <si>
    <t>L1-F1-11</t>
  </si>
  <si>
    <t>Proyecto definitivo de migración y gestión del proyecto</t>
  </si>
  <si>
    <t>Redacción del proyecto definitivo en el que deberá incluirse el “Template Toolbox”, “Galaxy Toolbox”, “Model View”, “Derivation View” y “Deployment View”, la adjunción de los documentos de los puntos anteriores y la planificación detallada del resto de fases del proyecto, segun se indica en el PPTP.</t>
  </si>
  <si>
    <t>Total L1-FASE 1</t>
  </si>
  <si>
    <t>L1-FASE 2</t>
  </si>
  <si>
    <t>Fase 2 - Desarrollo base</t>
  </si>
  <si>
    <t>L1-F2-1</t>
  </si>
  <si>
    <t>Migración de la Galaxia del sistema actual</t>
  </si>
  <si>
    <t>Migración del sistema actual en el entorno del contratista, se debe verificar que no existen errores de configuración en la Galaxia, así como que el contenido sigue siendo el mismo, segun se indica en el PPTP.</t>
  </si>
  <si>
    <t>L1-F2-2</t>
  </si>
  <si>
    <t>Generación de las plantillas</t>
  </si>
  <si>
    <t>Se debe crear todas las plantillas definidas en la Fase 1 en un nuevo sistema con la versión actualizada, segun se indica en el PPTP.</t>
  </si>
  <si>
    <t>L1-F2-3</t>
  </si>
  <si>
    <t>Generación de los elementos gráficos</t>
  </si>
  <si>
    <t>Se debe generar el nuevo contenido gráfico de cada uno de los objetos y ArchestrA Symbols, segun se indica en el PPTP.</t>
  </si>
  <si>
    <t>L1-F2-4</t>
  </si>
  <si>
    <t>Generación de la navegación básica para las 3 aplicaciones</t>
  </si>
  <si>
    <t>Se debe definir y generar la navegación básica que se aplicará para cada una de las tres aplicaciones (Escritorio, tablet y móvil), segun se indica en el PPTP.</t>
  </si>
  <si>
    <t>L1-F2-5</t>
  </si>
  <si>
    <t>Creación de control WPF tipo grid</t>
  </si>
  <si>
    <t>Desarrollar e implementar el control WPF previamente definido, segun se indica en el PPTP.</t>
  </si>
  <si>
    <t>Total L1-FASE 2</t>
  </si>
  <si>
    <t>L1-FASE 3</t>
  </si>
  <si>
    <t>Fase 3 - Ejecución</t>
  </si>
  <si>
    <t>L1-F3-1</t>
  </si>
  <si>
    <t>Creación de Faceplates</t>
  </si>
  <si>
    <t>Se deberá crear gráficos tipo Faceplate por tipología de dispositivos, pueden ser generados a través de Wizard Options o separados por carpetas y topologías, segun se indica en el PPTP.</t>
  </si>
  <si>
    <t>L1-F3-2</t>
  </si>
  <si>
    <t>Creación de objetos instancias, pantallas , layouts y demás componentes</t>
  </si>
  <si>
    <t>Crear todas las instancias que derivan de las nuevas plantillas creadas en la fase dos, todas las pantallas e incorporar los nuevos elementos gráficos, layouts y componentes necesarios para la aplicación, segun se indica en el PPTP.</t>
  </si>
  <si>
    <t>L1-F3-3</t>
  </si>
  <si>
    <t>Generación de las aplicaciones InTouch OMI</t>
  </si>
  <si>
    <t>Se deberá generar las tres aplicaciones (Escritorio, Tablet y Móvil) para la visualización de todo el contenido definido basado en navegación por modelo de planta, segun se indica en el PPTP.</t>
  </si>
  <si>
    <t>L1-F3-4</t>
  </si>
  <si>
    <t>Migración de dos Historians</t>
  </si>
  <si>
    <t>Migración de la base de datos y History Blocks de dos Historians a la versión 2017 Update 3 en el entorno del contratista. La Collation de la base de datos se deberá convertir, segun se indica en el PPTP.</t>
  </si>
  <si>
    <t>L1-F3-5</t>
  </si>
  <si>
    <t>Migración del sistema de envío de SMS</t>
  </si>
  <si>
    <t>Se deberá migrar la solución de KlinkMann para el envío de SMS junto con Wonderware System Platform 2017 Update 3, segun se indica en el PPTP.</t>
  </si>
  <si>
    <t>L1-F3-6</t>
  </si>
  <si>
    <t>Actualización de informes</t>
  </si>
  <si>
    <t>Debido a los cambios generados en la migración se deberán adaptar/modificar los informes pertinentes, segun se indica en el PPTP.</t>
  </si>
  <si>
    <t>L1-F3-7</t>
  </si>
  <si>
    <t>Pruebas en entorno del contratista</t>
  </si>
  <si>
    <t>Se realizarán las pruebas en la maqueta propia del contratista. El adjudicatario deberá disponer de una infraestructura de pruebas que permita la ejecución y prueba del 100% de las funcionalidades de la aplicación, segun se indica en el PPTP.</t>
  </si>
  <si>
    <t>L1-F3-8</t>
  </si>
  <si>
    <t>Suministro de licencias</t>
  </si>
  <si>
    <t>Suministro e instalación de 10 licencias Supervisory Client w/o HistClient 2017, MSCAL (Part Number SupClt-13-N-17), segun se indica en el PPTP.</t>
  </si>
  <si>
    <t>L1-F3-9</t>
  </si>
  <si>
    <t>Instalación del Software</t>
  </si>
  <si>
    <t>Instalación de todo el Software y licencias necesarias para la correcta ejecución de la aplicación de SCADA siguiendo las normas y recomendaciones de  Wonderware, segun se indica en el PPTP.</t>
  </si>
  <si>
    <t>Total L1-FASE 3</t>
  </si>
  <si>
    <t>L1-FASE 4</t>
  </si>
  <si>
    <t>Fase 4 - Puesta en marcha</t>
  </si>
  <si>
    <t>L1-F4-1</t>
  </si>
  <si>
    <t>Implantación modelo de la galaxia en máquina virtual</t>
  </si>
  <si>
    <t>Validación de la implantación de la galaxia en el entorno de CABB/BBUP, de forma que se pueda validar la navegación y visualización de la parte gráfica, segun se indica en el PPTP.</t>
  </si>
  <si>
    <t>L1-F4-2</t>
  </si>
  <si>
    <t>Pruebas funcionales de comunicaciones con todas las variables de campo</t>
  </si>
  <si>
    <t>Comprobación en la galaxia virtual que se leen todas las variables de los mapas de memoria de los PLCs (visualización de estados, alarmas, retornos de consignas, valores analógicos…), segun se indica en el PPTP.</t>
  </si>
  <si>
    <t>L1-F4-3</t>
  </si>
  <si>
    <t>Pruebas funcionales de todas las pantallas y validación de todas las variables de lectura</t>
  </si>
  <si>
    <t>Comprobación de que el mapeado de todas las señales es correcto y que las instancias están correctamente configuradas, segun se indica en el PPTP.</t>
  </si>
  <si>
    <t>L1-F4-4</t>
  </si>
  <si>
    <t>Pruebas de envío de consignas, mandos y reconocimientos de alarmas</t>
  </si>
  <si>
    <t>Una vez probada la lectura se realizarán pruebas de escritura en los PLCs (envío de órdenes, consignas, segun se indica en el PPTP.</t>
  </si>
  <si>
    <t>L1-F4-5</t>
  </si>
  <si>
    <t>Pruebas de historización y visualización de plumas</t>
  </si>
  <si>
    <t>Se verificará el correcto funcionamiento del programa Trend y que las plumas quedan correctamente organizadas e identificadas (visualización de gráficos actuales e históricos, segun se indica en el PPTP.</t>
  </si>
  <si>
    <t>L1-F4-6</t>
  </si>
  <si>
    <t>Se verificará la correcta generación de informes, segun se indica en el PPTP.</t>
  </si>
  <si>
    <t>L1-F4-7</t>
  </si>
  <si>
    <t>Implantación provisional en tiempo real de la galaxia completa</t>
  </si>
  <si>
    <t>Después de las pruebas funcionales el sistema se pondrá en producción en modo cuarentena o provisional con el fin de corregir los fallos o deficiencias que aún pudieran quedar, segun se indica en el PPTP.</t>
  </si>
  <si>
    <t>L1-F4-8</t>
  </si>
  <si>
    <t>Corrección de errores</t>
  </si>
  <si>
    <t>Una vez implantado el nuevo sistema tanto de manera parcial como total, será responsabilidad del contratista corregir los errores detectados por la dirección de obra de manera urgente, segun se indica en el PPTP.</t>
  </si>
  <si>
    <t>L1-F4-9</t>
  </si>
  <si>
    <t>Implantación definitiva</t>
  </si>
  <si>
    <t>Una vez corregidos los errores se implantará definitivamente y será aprobada por la dirección del proyecto, segun se indica en el PPTP.</t>
  </si>
  <si>
    <t>L1-F4-10</t>
  </si>
  <si>
    <t>Adiestramiento de operadores</t>
  </si>
  <si>
    <t>Se impartirán cursos de formación a operadores, de forma que puedan manejar tanto el InTouch OMI como el Historian Client para supervisar y explotar la planta, segun se indica en el PPTP.</t>
  </si>
  <si>
    <t>L1-F4-11</t>
  </si>
  <si>
    <t>Documentación</t>
  </si>
  <si>
    <t>Entrega de, los objetos creados durante el desarrollo del proyecto, un backup del de la Galaxia y toda la documentación o aplicaciones “as build”, segun se indica en el PPTP.</t>
  </si>
  <si>
    <t>L1-F4-12</t>
  </si>
  <si>
    <t>Soporte (Bolsa de horas)</t>
  </si>
  <si>
    <t>Bolsa de horas para dar soporte por parte del adjudicatario, segun se indica en el PPTP.</t>
  </si>
  <si>
    <t>Total L1-FASE 4</t>
  </si>
  <si>
    <t>Total Capítulo 1</t>
  </si>
  <si>
    <t>Total Migración WW2017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</si>
</sst>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9"/>
      <color indexed="81"/>
      <name val="Tahoma"/>
      <charset val="1"/>
    </font>
    <font>
      <sz val="8"/>
      <color theme="1"/>
      <name val="Calibri"/>
      <family val="2"/>
      <scheme val="minor"/>
    </font>
    <font>
      <b/>
      <sz val="8"/>
      <color theme="1"/>
      <name val="Calibri"/>
      <family val="2"/>
      <scheme val="minor"/>
    </font>
    <font>
      <b/>
      <sz val="10"/>
      <color theme="1"/>
      <name val="Calibri"/>
      <family val="2"/>
      <scheme val="minor"/>
    </font>
    <font>
      <b/>
      <sz val="14"/>
      <color theme="1"/>
      <name val="Calibri"/>
      <family val="2"/>
      <scheme val="minor"/>
    </font>
    <font>
      <b/>
      <i/>
      <sz val="10"/>
      <color theme="1"/>
      <name val="Calibri"/>
      <family val="2"/>
      <scheme val="minor"/>
    </font>
  </fonts>
  <fills count="6">
    <fill>
      <patternFill patternType="none"/>
    </fill>
    <fill>
      <patternFill patternType="gray125"/>
    </fill>
    <fill>
      <patternFill patternType="solid">
        <fgColor indexed="26"/>
        <bgColor indexed="64"/>
      </patternFill>
    </fill>
    <fill>
      <patternFill patternType="solid">
        <fgColor indexed="15"/>
        <bgColor indexed="64"/>
      </patternFill>
    </fill>
    <fill>
      <patternFill patternType="solid">
        <fgColor indexed="49"/>
        <bgColor indexed="64"/>
      </patternFill>
    </fill>
    <fill>
      <patternFill patternType="solid">
        <fgColor indexed="22"/>
        <bgColor indexed="64"/>
      </patternFill>
    </fill>
  </fills>
  <borders count="1">
    <border>
      <left/>
      <right/>
      <top/>
      <bottom/>
      <diagonal/>
    </border>
  </borders>
  <cellStyleXfs count="1">
    <xf numFmtId="0" fontId="0" fillId="0" borderId="0"/>
  </cellStyleXfs>
  <cellXfs count="24">
    <xf numFmtId="0" fontId="0" fillId="0" borderId="0" xfId="0"/>
    <xf numFmtId="49" fontId="4" fillId="0" borderId="0" xfId="0" applyNumberFormat="1" applyFont="1"/>
    <xf numFmtId="0" fontId="4" fillId="0" borderId="0" xfId="0" applyFont="1"/>
    <xf numFmtId="49" fontId="5" fillId="0" borderId="0" xfId="0" applyNumberFormat="1" applyFont="1" applyAlignment="1">
      <alignment vertical="top"/>
    </xf>
    <xf numFmtId="0" fontId="5" fillId="0" borderId="0" xfId="0" applyFont="1" applyAlignment="1">
      <alignment vertical="top"/>
    </xf>
    <xf numFmtId="49" fontId="6" fillId="0" borderId="0" xfId="0" applyNumberFormat="1" applyFont="1" applyAlignment="1">
      <alignment vertical="top"/>
    </xf>
    <xf numFmtId="49" fontId="6" fillId="0" borderId="0" xfId="0" applyNumberFormat="1" applyFont="1" applyAlignment="1">
      <alignment vertical="top" wrapText="1"/>
    </xf>
    <xf numFmtId="49" fontId="6" fillId="0" borderId="0" xfId="0" applyNumberFormat="1" applyFont="1" applyAlignment="1">
      <alignment horizontal="right" vertical="top"/>
    </xf>
    <xf numFmtId="49" fontId="3" fillId="3" borderId="0" xfId="0" applyNumberFormat="1" applyFont="1" applyFill="1" applyAlignment="1">
      <alignment vertical="top"/>
    </xf>
    <xf numFmtId="49" fontId="3" fillId="3" borderId="0" xfId="0" applyNumberFormat="1" applyFont="1" applyFill="1" applyAlignment="1">
      <alignment vertical="top" wrapText="1"/>
    </xf>
    <xf numFmtId="3" fontId="3" fillId="2" borderId="0" xfId="0" applyNumberFormat="1" applyFont="1" applyFill="1" applyAlignment="1">
      <alignment vertical="top"/>
    </xf>
    <xf numFmtId="4" fontId="3" fillId="2" borderId="0" xfId="0" applyNumberFormat="1" applyFont="1" applyFill="1" applyAlignment="1">
      <alignment vertical="top"/>
    </xf>
    <xf numFmtId="49" fontId="3" fillId="4" borderId="0" xfId="0" applyNumberFormat="1" applyFont="1" applyFill="1" applyAlignment="1">
      <alignment vertical="top"/>
    </xf>
    <xf numFmtId="49" fontId="3" fillId="4" borderId="0" xfId="0" applyNumberFormat="1" applyFont="1" applyFill="1" applyAlignment="1">
      <alignment vertical="top" wrapText="1"/>
    </xf>
    <xf numFmtId="49" fontId="2" fillId="0" borderId="0" xfId="0" applyNumberFormat="1" applyFont="1" applyAlignment="1">
      <alignment vertical="top"/>
    </xf>
    <xf numFmtId="49" fontId="2" fillId="0" borderId="0" xfId="0" applyNumberFormat="1" applyFont="1" applyAlignment="1">
      <alignment vertical="top" wrapText="1"/>
    </xf>
    <xf numFmtId="4" fontId="2" fillId="0" borderId="0" xfId="0" applyNumberFormat="1" applyFont="1" applyAlignment="1">
      <alignment vertical="top"/>
    </xf>
    <xf numFmtId="4" fontId="2" fillId="2" borderId="0" xfId="0" applyNumberFormat="1" applyFont="1" applyFill="1" applyAlignment="1">
      <alignment vertical="top"/>
    </xf>
    <xf numFmtId="0" fontId="2" fillId="0" borderId="0" xfId="0" applyFont="1" applyAlignment="1">
      <alignment vertical="top"/>
    </xf>
    <xf numFmtId="0" fontId="2" fillId="0" borderId="0" xfId="0" applyFont="1" applyAlignment="1">
      <alignment vertical="top" wrapText="1"/>
    </xf>
    <xf numFmtId="49" fontId="3" fillId="0" borderId="0" xfId="0" applyNumberFormat="1" applyFont="1" applyAlignment="1">
      <alignment vertical="top" wrapText="1"/>
    </xf>
    <xf numFmtId="0" fontId="2" fillId="5" borderId="0" xfId="0" applyFont="1" applyFill="1" applyAlignment="1">
      <alignment vertical="top"/>
    </xf>
    <xf numFmtId="0" fontId="2" fillId="5" borderId="0" xfId="0" applyFont="1" applyFill="1" applyAlignment="1">
      <alignment vertical="top" wrapText="1"/>
    </xf>
    <xf numFmtId="3" fontId="2" fillId="0" borderId="0" xfId="0" applyNumberFormat="1" applyFont="1" applyAlignment="1">
      <alignmen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5C476A-06B9-4AD4-A037-DC51D7F8777A}">
  <dimension ref="A1:G94"/>
  <sheetViews>
    <sheetView tabSelected="1" workbookViewId="0">
      <pane xSplit="4" ySplit="3" topLeftCell="E4" activePane="bottomRight" state="frozen"/>
      <selection pane="topRight" activeCell="E1" sqref="E1"/>
      <selection pane="bottomLeft" activeCell="A4" sqref="A4"/>
      <selection pane="bottomRight" activeCell="F91" sqref="F91"/>
    </sheetView>
  </sheetViews>
  <sheetFormatPr baseColWidth="10" defaultRowHeight="15" x14ac:dyDescent="0.25"/>
  <cols>
    <col min="1" max="1" width="15.5703125" bestFit="1" customWidth="1"/>
    <col min="2" max="2" width="6.5703125" customWidth="1"/>
    <col min="3" max="3" width="3.7109375" bestFit="1" customWidth="1"/>
    <col min="4" max="4" width="32.85546875" customWidth="1"/>
    <col min="5" max="5" width="7.85546875" bestFit="1" customWidth="1"/>
    <col min="6" max="7" width="8.7109375" bestFit="1" customWidth="1"/>
  </cols>
  <sheetData>
    <row r="1" spans="1:7" x14ac:dyDescent="0.25">
      <c r="A1" s="1" t="s">
        <v>0</v>
      </c>
      <c r="B1" s="2"/>
      <c r="C1" s="2"/>
      <c r="D1" s="2"/>
      <c r="E1" s="2"/>
      <c r="F1" s="2"/>
      <c r="G1" s="2"/>
    </row>
    <row r="2" spans="1:7" ht="18.75" x14ac:dyDescent="0.25">
      <c r="A2" s="3" t="s">
        <v>1</v>
      </c>
      <c r="B2" s="4"/>
      <c r="C2" s="4"/>
      <c r="D2" s="4"/>
      <c r="E2" s="4"/>
      <c r="F2" s="4"/>
      <c r="G2" s="4"/>
    </row>
    <row r="3" spans="1:7" x14ac:dyDescent="0.25">
      <c r="A3" s="5" t="s">
        <v>2</v>
      </c>
      <c r="B3" s="5" t="s">
        <v>5</v>
      </c>
      <c r="C3" s="5" t="s">
        <v>6</v>
      </c>
      <c r="D3" s="6" t="s">
        <v>3</v>
      </c>
      <c r="E3" s="7" t="s">
        <v>7</v>
      </c>
      <c r="F3" s="7" t="s">
        <v>8</v>
      </c>
      <c r="G3" s="7" t="s">
        <v>4</v>
      </c>
    </row>
    <row r="4" spans="1:7" ht="22.5" x14ac:dyDescent="0.25">
      <c r="A4" s="8" t="s">
        <v>9</v>
      </c>
      <c r="B4" s="8" t="s">
        <v>11</v>
      </c>
      <c r="C4" s="8" t="s">
        <v>0</v>
      </c>
      <c r="D4" s="9" t="s">
        <v>10</v>
      </c>
      <c r="E4" s="10">
        <f>E91</f>
        <v>1</v>
      </c>
      <c r="F4" s="11">
        <f>F91</f>
        <v>481590</v>
      </c>
      <c r="G4" s="11">
        <f>G91</f>
        <v>481590</v>
      </c>
    </row>
    <row r="5" spans="1:7" x14ac:dyDescent="0.25">
      <c r="A5" s="12" t="s">
        <v>12</v>
      </c>
      <c r="B5" s="12" t="s">
        <v>11</v>
      </c>
      <c r="C5" s="12" t="s">
        <v>0</v>
      </c>
      <c r="D5" s="13" t="s">
        <v>13</v>
      </c>
      <c r="E5" s="11">
        <f>E28</f>
        <v>1</v>
      </c>
      <c r="F5" s="11">
        <f>F28</f>
        <v>139350</v>
      </c>
      <c r="G5" s="11">
        <f>G28</f>
        <v>139350</v>
      </c>
    </row>
    <row r="6" spans="1:7" ht="22.5" x14ac:dyDescent="0.25">
      <c r="A6" s="14" t="s">
        <v>14</v>
      </c>
      <c r="B6" s="14" t="s">
        <v>16</v>
      </c>
      <c r="C6" s="14" t="s">
        <v>17</v>
      </c>
      <c r="D6" s="15" t="s">
        <v>15</v>
      </c>
      <c r="E6" s="16">
        <v>1</v>
      </c>
      <c r="F6" s="16">
        <v>3000</v>
      </c>
      <c r="G6" s="17">
        <f>ROUND(E6*F6,2)</f>
        <v>3000</v>
      </c>
    </row>
    <row r="7" spans="1:7" ht="45" x14ac:dyDescent="0.25">
      <c r="A7" s="18"/>
      <c r="B7" s="18"/>
      <c r="C7" s="18"/>
      <c r="D7" s="19" t="s">
        <v>18</v>
      </c>
      <c r="E7" s="18"/>
      <c r="F7" s="18"/>
      <c r="G7" s="18"/>
    </row>
    <row r="8" spans="1:7" ht="22.5" x14ac:dyDescent="0.25">
      <c r="A8" s="14" t="s">
        <v>19</v>
      </c>
      <c r="B8" s="14" t="s">
        <v>16</v>
      </c>
      <c r="C8" s="14" t="s">
        <v>17</v>
      </c>
      <c r="D8" s="15" t="s">
        <v>20</v>
      </c>
      <c r="E8" s="16">
        <v>1</v>
      </c>
      <c r="F8" s="16">
        <v>9000</v>
      </c>
      <c r="G8" s="17">
        <f>ROUND(E8*F8,2)</f>
        <v>9000</v>
      </c>
    </row>
    <row r="9" spans="1:7" ht="45" x14ac:dyDescent="0.25">
      <c r="A9" s="18"/>
      <c r="B9" s="18"/>
      <c r="C9" s="18"/>
      <c r="D9" s="19" t="s">
        <v>21</v>
      </c>
      <c r="E9" s="18"/>
      <c r="F9" s="18"/>
      <c r="G9" s="18"/>
    </row>
    <row r="10" spans="1:7" ht="22.5" x14ac:dyDescent="0.25">
      <c r="A10" s="14" t="s">
        <v>22</v>
      </c>
      <c r="B10" s="14" t="s">
        <v>16</v>
      </c>
      <c r="C10" s="14" t="s">
        <v>17</v>
      </c>
      <c r="D10" s="15" t="s">
        <v>23</v>
      </c>
      <c r="E10" s="16">
        <v>1</v>
      </c>
      <c r="F10" s="16">
        <v>6000</v>
      </c>
      <c r="G10" s="17">
        <f>ROUND(E10*F10,2)</f>
        <v>6000</v>
      </c>
    </row>
    <row r="11" spans="1:7" ht="56.25" x14ac:dyDescent="0.25">
      <c r="A11" s="18"/>
      <c r="B11" s="18"/>
      <c r="C11" s="18"/>
      <c r="D11" s="19" t="s">
        <v>24</v>
      </c>
      <c r="E11" s="18"/>
      <c r="F11" s="18"/>
      <c r="G11" s="18"/>
    </row>
    <row r="12" spans="1:7" ht="22.5" x14ac:dyDescent="0.25">
      <c r="A12" s="14" t="s">
        <v>25</v>
      </c>
      <c r="B12" s="14" t="s">
        <v>16</v>
      </c>
      <c r="C12" s="14" t="s">
        <v>17</v>
      </c>
      <c r="D12" s="15" t="s">
        <v>26</v>
      </c>
      <c r="E12" s="16">
        <v>1</v>
      </c>
      <c r="F12" s="16">
        <v>33750</v>
      </c>
      <c r="G12" s="17">
        <f>ROUND(E12*F12,2)</f>
        <v>33750</v>
      </c>
    </row>
    <row r="13" spans="1:7" ht="45" x14ac:dyDescent="0.25">
      <c r="A13" s="18"/>
      <c r="B13" s="18"/>
      <c r="C13" s="18"/>
      <c r="D13" s="19" t="s">
        <v>27</v>
      </c>
      <c r="E13" s="18"/>
      <c r="F13" s="18"/>
      <c r="G13" s="18"/>
    </row>
    <row r="14" spans="1:7" ht="22.5" x14ac:dyDescent="0.25">
      <c r="A14" s="14" t="s">
        <v>28</v>
      </c>
      <c r="B14" s="14" t="s">
        <v>16</v>
      </c>
      <c r="C14" s="14" t="s">
        <v>17</v>
      </c>
      <c r="D14" s="15" t="s">
        <v>29</v>
      </c>
      <c r="E14" s="16">
        <v>1</v>
      </c>
      <c r="F14" s="16">
        <v>600</v>
      </c>
      <c r="G14" s="17">
        <f>ROUND(E14*F14,2)</f>
        <v>600</v>
      </c>
    </row>
    <row r="15" spans="1:7" ht="33.75" x14ac:dyDescent="0.25">
      <c r="A15" s="18"/>
      <c r="B15" s="18"/>
      <c r="C15" s="18"/>
      <c r="D15" s="19" t="s">
        <v>30</v>
      </c>
      <c r="E15" s="18"/>
      <c r="F15" s="18"/>
      <c r="G15" s="18"/>
    </row>
    <row r="16" spans="1:7" ht="33.75" x14ac:dyDescent="0.25">
      <c r="A16" s="14" t="s">
        <v>31</v>
      </c>
      <c r="B16" s="14" t="s">
        <v>16</v>
      </c>
      <c r="C16" s="14" t="s">
        <v>17</v>
      </c>
      <c r="D16" s="15" t="s">
        <v>32</v>
      </c>
      <c r="E16" s="16">
        <v>1</v>
      </c>
      <c r="F16" s="16">
        <v>9000</v>
      </c>
      <c r="G16" s="17">
        <f>ROUND(E16*F16,2)</f>
        <v>9000</v>
      </c>
    </row>
    <row r="17" spans="1:7" ht="33.75" x14ac:dyDescent="0.25">
      <c r="A17" s="18"/>
      <c r="B17" s="18"/>
      <c r="C17" s="18"/>
      <c r="D17" s="19" t="s">
        <v>33</v>
      </c>
      <c r="E17" s="18"/>
      <c r="F17" s="18"/>
      <c r="G17" s="18"/>
    </row>
    <row r="18" spans="1:7" ht="22.5" x14ac:dyDescent="0.25">
      <c r="A18" s="14" t="s">
        <v>34</v>
      </c>
      <c r="B18" s="14" t="s">
        <v>16</v>
      </c>
      <c r="C18" s="14" t="s">
        <v>17</v>
      </c>
      <c r="D18" s="15" t="s">
        <v>35</v>
      </c>
      <c r="E18" s="16">
        <v>1</v>
      </c>
      <c r="F18" s="16">
        <v>60000</v>
      </c>
      <c r="G18" s="17">
        <f>ROUND(E18*F18,2)</f>
        <v>60000</v>
      </c>
    </row>
    <row r="19" spans="1:7" ht="56.25" x14ac:dyDescent="0.25">
      <c r="A19" s="18"/>
      <c r="B19" s="18"/>
      <c r="C19" s="18"/>
      <c r="D19" s="19" t="s">
        <v>36</v>
      </c>
      <c r="E19" s="18"/>
      <c r="F19" s="18"/>
      <c r="G19" s="18"/>
    </row>
    <row r="20" spans="1:7" x14ac:dyDescent="0.25">
      <c r="A20" s="14" t="s">
        <v>37</v>
      </c>
      <c r="B20" s="14" t="s">
        <v>16</v>
      </c>
      <c r="C20" s="14" t="s">
        <v>17</v>
      </c>
      <c r="D20" s="15" t="s">
        <v>38</v>
      </c>
      <c r="E20" s="16">
        <v>1</v>
      </c>
      <c r="F20" s="16">
        <v>6000</v>
      </c>
      <c r="G20" s="17">
        <f>ROUND(E20*F20,2)</f>
        <v>6000</v>
      </c>
    </row>
    <row r="21" spans="1:7" ht="56.25" x14ac:dyDescent="0.25">
      <c r="A21" s="18"/>
      <c r="B21" s="18"/>
      <c r="C21" s="18"/>
      <c r="D21" s="19" t="s">
        <v>39</v>
      </c>
      <c r="E21" s="18"/>
      <c r="F21" s="18"/>
      <c r="G21" s="18"/>
    </row>
    <row r="22" spans="1:7" ht="22.5" x14ac:dyDescent="0.25">
      <c r="A22" s="14" t="s">
        <v>40</v>
      </c>
      <c r="B22" s="14" t="s">
        <v>16</v>
      </c>
      <c r="C22" s="14" t="s">
        <v>17</v>
      </c>
      <c r="D22" s="15" t="s">
        <v>41</v>
      </c>
      <c r="E22" s="16">
        <v>1</v>
      </c>
      <c r="F22" s="16">
        <v>4500</v>
      </c>
      <c r="G22" s="17">
        <f>ROUND(E22*F22,2)</f>
        <v>4500</v>
      </c>
    </row>
    <row r="23" spans="1:7" ht="67.5" x14ac:dyDescent="0.25">
      <c r="A23" s="18"/>
      <c r="B23" s="18"/>
      <c r="C23" s="18"/>
      <c r="D23" s="19" t="s">
        <v>42</v>
      </c>
      <c r="E23" s="18"/>
      <c r="F23" s="18"/>
      <c r="G23" s="18"/>
    </row>
    <row r="24" spans="1:7" ht="22.5" x14ac:dyDescent="0.25">
      <c r="A24" s="14" t="s">
        <v>43</v>
      </c>
      <c r="B24" s="14" t="s">
        <v>16</v>
      </c>
      <c r="C24" s="14" t="s">
        <v>17</v>
      </c>
      <c r="D24" s="15" t="s">
        <v>44</v>
      </c>
      <c r="E24" s="16">
        <v>1</v>
      </c>
      <c r="F24" s="16">
        <v>3000</v>
      </c>
      <c r="G24" s="17">
        <f>ROUND(E24*F24,2)</f>
        <v>3000</v>
      </c>
    </row>
    <row r="25" spans="1:7" ht="56.25" x14ac:dyDescent="0.25">
      <c r="A25" s="18"/>
      <c r="B25" s="18"/>
      <c r="C25" s="18"/>
      <c r="D25" s="19" t="s">
        <v>45</v>
      </c>
      <c r="E25" s="18"/>
      <c r="F25" s="18"/>
      <c r="G25" s="18"/>
    </row>
    <row r="26" spans="1:7" ht="22.5" x14ac:dyDescent="0.25">
      <c r="A26" s="14" t="s">
        <v>46</v>
      </c>
      <c r="B26" s="14" t="s">
        <v>16</v>
      </c>
      <c r="C26" s="14" t="s">
        <v>17</v>
      </c>
      <c r="D26" s="15" t="s">
        <v>47</v>
      </c>
      <c r="E26" s="16">
        <v>1</v>
      </c>
      <c r="F26" s="16">
        <v>4500</v>
      </c>
      <c r="G26" s="17">
        <f>ROUND(E26*F26,2)</f>
        <v>4500</v>
      </c>
    </row>
    <row r="27" spans="1:7" ht="78.75" x14ac:dyDescent="0.25">
      <c r="A27" s="18"/>
      <c r="B27" s="18"/>
      <c r="C27" s="18"/>
      <c r="D27" s="19" t="s">
        <v>48</v>
      </c>
      <c r="E27" s="18"/>
      <c r="F27" s="18"/>
      <c r="G27" s="18"/>
    </row>
    <row r="28" spans="1:7" x14ac:dyDescent="0.25">
      <c r="A28" s="18"/>
      <c r="B28" s="18"/>
      <c r="C28" s="18"/>
      <c r="D28" s="20" t="s">
        <v>49</v>
      </c>
      <c r="E28" s="16">
        <v>1</v>
      </c>
      <c r="F28" s="11">
        <f>G6+G8+G10+G12+G14+G16+G18+G20+G22+G24+G26</f>
        <v>139350</v>
      </c>
      <c r="G28" s="11">
        <f>ROUND(F28*E28,2)</f>
        <v>139350</v>
      </c>
    </row>
    <row r="29" spans="1:7" ht="0.95" customHeight="1" x14ac:dyDescent="0.25">
      <c r="A29" s="21"/>
      <c r="B29" s="21"/>
      <c r="C29" s="21"/>
      <c r="D29" s="22"/>
      <c r="E29" s="21"/>
      <c r="F29" s="21"/>
      <c r="G29" s="21"/>
    </row>
    <row r="30" spans="1:7" x14ac:dyDescent="0.25">
      <c r="A30" s="12" t="s">
        <v>50</v>
      </c>
      <c r="B30" s="12" t="s">
        <v>11</v>
      </c>
      <c r="C30" s="12" t="s">
        <v>0</v>
      </c>
      <c r="D30" s="13" t="s">
        <v>51</v>
      </c>
      <c r="E30" s="11">
        <f>E41</f>
        <v>1</v>
      </c>
      <c r="F30" s="11">
        <f>F41</f>
        <v>86400</v>
      </c>
      <c r="G30" s="11">
        <f>G41</f>
        <v>86400</v>
      </c>
    </row>
    <row r="31" spans="1:7" x14ac:dyDescent="0.25">
      <c r="A31" s="14" t="s">
        <v>52</v>
      </c>
      <c r="B31" s="14" t="s">
        <v>16</v>
      </c>
      <c r="C31" s="14" t="s">
        <v>17</v>
      </c>
      <c r="D31" s="15" t="s">
        <v>53</v>
      </c>
      <c r="E31" s="16">
        <v>1</v>
      </c>
      <c r="F31" s="16">
        <v>4800</v>
      </c>
      <c r="G31" s="17">
        <f>ROUND(E31*F31,2)</f>
        <v>4800</v>
      </c>
    </row>
    <row r="32" spans="1:7" ht="56.25" x14ac:dyDescent="0.25">
      <c r="A32" s="18"/>
      <c r="B32" s="18"/>
      <c r="C32" s="18"/>
      <c r="D32" s="19" t="s">
        <v>54</v>
      </c>
      <c r="E32" s="18"/>
      <c r="F32" s="18"/>
      <c r="G32" s="18"/>
    </row>
    <row r="33" spans="1:7" x14ac:dyDescent="0.25">
      <c r="A33" s="14" t="s">
        <v>55</v>
      </c>
      <c r="B33" s="14" t="s">
        <v>16</v>
      </c>
      <c r="C33" s="14" t="s">
        <v>17</v>
      </c>
      <c r="D33" s="15" t="s">
        <v>56</v>
      </c>
      <c r="E33" s="16">
        <v>1</v>
      </c>
      <c r="F33" s="16">
        <v>51000</v>
      </c>
      <c r="G33" s="17">
        <f>ROUND(E33*F33,2)</f>
        <v>51000</v>
      </c>
    </row>
    <row r="34" spans="1:7" ht="33.75" x14ac:dyDescent="0.25">
      <c r="A34" s="18"/>
      <c r="B34" s="18"/>
      <c r="C34" s="18"/>
      <c r="D34" s="19" t="s">
        <v>57</v>
      </c>
      <c r="E34" s="18"/>
      <c r="F34" s="18"/>
      <c r="G34" s="18"/>
    </row>
    <row r="35" spans="1:7" x14ac:dyDescent="0.25">
      <c r="A35" s="14" t="s">
        <v>58</v>
      </c>
      <c r="B35" s="14" t="s">
        <v>16</v>
      </c>
      <c r="C35" s="14" t="s">
        <v>17</v>
      </c>
      <c r="D35" s="15" t="s">
        <v>59</v>
      </c>
      <c r="E35" s="16">
        <v>1</v>
      </c>
      <c r="F35" s="16">
        <v>21000</v>
      </c>
      <c r="G35" s="17">
        <f>ROUND(E35*F35,2)</f>
        <v>21000</v>
      </c>
    </row>
    <row r="36" spans="1:7" ht="33.75" x14ac:dyDescent="0.25">
      <c r="A36" s="18"/>
      <c r="B36" s="18"/>
      <c r="C36" s="18"/>
      <c r="D36" s="19" t="s">
        <v>60</v>
      </c>
      <c r="E36" s="18"/>
      <c r="F36" s="18"/>
      <c r="G36" s="18"/>
    </row>
    <row r="37" spans="1:7" ht="22.5" x14ac:dyDescent="0.25">
      <c r="A37" s="14" t="s">
        <v>61</v>
      </c>
      <c r="B37" s="14" t="s">
        <v>16</v>
      </c>
      <c r="C37" s="14" t="s">
        <v>17</v>
      </c>
      <c r="D37" s="15" t="s">
        <v>62</v>
      </c>
      <c r="E37" s="16">
        <v>1</v>
      </c>
      <c r="F37" s="16">
        <v>7200</v>
      </c>
      <c r="G37" s="17">
        <f>ROUND(E37*F37,2)</f>
        <v>7200</v>
      </c>
    </row>
    <row r="38" spans="1:7" ht="45" x14ac:dyDescent="0.25">
      <c r="A38" s="18"/>
      <c r="B38" s="18"/>
      <c r="C38" s="18"/>
      <c r="D38" s="19" t="s">
        <v>63</v>
      </c>
      <c r="E38" s="18"/>
      <c r="F38" s="18"/>
      <c r="G38" s="18"/>
    </row>
    <row r="39" spans="1:7" x14ac:dyDescent="0.25">
      <c r="A39" s="14" t="s">
        <v>64</v>
      </c>
      <c r="B39" s="14" t="s">
        <v>16</v>
      </c>
      <c r="C39" s="14" t="s">
        <v>17</v>
      </c>
      <c r="D39" s="15" t="s">
        <v>65</v>
      </c>
      <c r="E39" s="16">
        <v>1</v>
      </c>
      <c r="F39" s="16">
        <v>2400</v>
      </c>
      <c r="G39" s="17">
        <f>ROUND(E39*F39,2)</f>
        <v>2400</v>
      </c>
    </row>
    <row r="40" spans="1:7" ht="33.75" x14ac:dyDescent="0.25">
      <c r="A40" s="18"/>
      <c r="B40" s="18"/>
      <c r="C40" s="18"/>
      <c r="D40" s="19" t="s">
        <v>66</v>
      </c>
      <c r="E40" s="18"/>
      <c r="F40" s="18"/>
      <c r="G40" s="18"/>
    </row>
    <row r="41" spans="1:7" x14ac:dyDescent="0.25">
      <c r="A41" s="18"/>
      <c r="B41" s="18"/>
      <c r="C41" s="18"/>
      <c r="D41" s="20" t="s">
        <v>67</v>
      </c>
      <c r="E41" s="16">
        <v>1</v>
      </c>
      <c r="F41" s="11">
        <f>G31+G33+G35+G37+G39</f>
        <v>86400</v>
      </c>
      <c r="G41" s="11">
        <f>ROUND(F41*E41,2)</f>
        <v>86400</v>
      </c>
    </row>
    <row r="42" spans="1:7" ht="0.95" customHeight="1" x14ac:dyDescent="0.25">
      <c r="A42" s="21"/>
      <c r="B42" s="21"/>
      <c r="C42" s="21"/>
      <c r="D42" s="22"/>
      <c r="E42" s="21"/>
      <c r="F42" s="21"/>
      <c r="G42" s="21"/>
    </row>
    <row r="43" spans="1:7" x14ac:dyDescent="0.25">
      <c r="A43" s="12" t="s">
        <v>68</v>
      </c>
      <c r="B43" s="12" t="s">
        <v>11</v>
      </c>
      <c r="C43" s="12" t="s">
        <v>0</v>
      </c>
      <c r="D43" s="13" t="s">
        <v>69</v>
      </c>
      <c r="E43" s="11">
        <f>E62</f>
        <v>1</v>
      </c>
      <c r="F43" s="11">
        <f>F62</f>
        <v>185280</v>
      </c>
      <c r="G43" s="11">
        <f>G62</f>
        <v>185280</v>
      </c>
    </row>
    <row r="44" spans="1:7" x14ac:dyDescent="0.25">
      <c r="A44" s="14" t="s">
        <v>70</v>
      </c>
      <c r="B44" s="14" t="s">
        <v>16</v>
      </c>
      <c r="C44" s="14" t="s">
        <v>17</v>
      </c>
      <c r="D44" s="15" t="s">
        <v>71</v>
      </c>
      <c r="E44" s="16">
        <v>1</v>
      </c>
      <c r="F44" s="16">
        <v>87000</v>
      </c>
      <c r="G44" s="17">
        <f>ROUND(E44*F44,2)</f>
        <v>87000</v>
      </c>
    </row>
    <row r="45" spans="1:7" ht="56.25" x14ac:dyDescent="0.25">
      <c r="A45" s="18"/>
      <c r="B45" s="18"/>
      <c r="C45" s="18"/>
      <c r="D45" s="19" t="s">
        <v>72</v>
      </c>
      <c r="E45" s="18"/>
      <c r="F45" s="18"/>
      <c r="G45" s="18"/>
    </row>
    <row r="46" spans="1:7" ht="22.5" x14ac:dyDescent="0.25">
      <c r="A46" s="14" t="s">
        <v>73</v>
      </c>
      <c r="B46" s="14" t="s">
        <v>16</v>
      </c>
      <c r="C46" s="14" t="s">
        <v>17</v>
      </c>
      <c r="D46" s="15" t="s">
        <v>74</v>
      </c>
      <c r="E46" s="16">
        <v>1</v>
      </c>
      <c r="F46" s="16">
        <v>19800</v>
      </c>
      <c r="G46" s="17">
        <f>ROUND(E46*F46,2)</f>
        <v>19800</v>
      </c>
    </row>
    <row r="47" spans="1:7" ht="67.5" x14ac:dyDescent="0.25">
      <c r="A47" s="18"/>
      <c r="B47" s="18"/>
      <c r="C47" s="18"/>
      <c r="D47" s="19" t="s">
        <v>75</v>
      </c>
      <c r="E47" s="18"/>
      <c r="F47" s="18"/>
      <c r="G47" s="18"/>
    </row>
    <row r="48" spans="1:7" x14ac:dyDescent="0.25">
      <c r="A48" s="14" t="s">
        <v>76</v>
      </c>
      <c r="B48" s="14" t="s">
        <v>16</v>
      </c>
      <c r="C48" s="14" t="s">
        <v>17</v>
      </c>
      <c r="D48" s="15" t="s">
        <v>77</v>
      </c>
      <c r="E48" s="16">
        <v>1</v>
      </c>
      <c r="F48" s="16">
        <v>2400</v>
      </c>
      <c r="G48" s="17">
        <f>ROUND(E48*F48,2)</f>
        <v>2400</v>
      </c>
    </row>
    <row r="49" spans="1:7" ht="56.25" x14ac:dyDescent="0.25">
      <c r="A49" s="18"/>
      <c r="B49" s="18"/>
      <c r="C49" s="18"/>
      <c r="D49" s="19" t="s">
        <v>78</v>
      </c>
      <c r="E49" s="18"/>
      <c r="F49" s="18"/>
      <c r="G49" s="18"/>
    </row>
    <row r="50" spans="1:7" x14ac:dyDescent="0.25">
      <c r="A50" s="14" t="s">
        <v>79</v>
      </c>
      <c r="B50" s="14" t="s">
        <v>16</v>
      </c>
      <c r="C50" s="14" t="s">
        <v>17</v>
      </c>
      <c r="D50" s="15" t="s">
        <v>80</v>
      </c>
      <c r="E50" s="16">
        <v>1</v>
      </c>
      <c r="F50" s="16">
        <v>2400</v>
      </c>
      <c r="G50" s="17">
        <f>ROUND(E50*F50,2)</f>
        <v>2400</v>
      </c>
    </row>
    <row r="51" spans="1:7" ht="56.25" x14ac:dyDescent="0.25">
      <c r="A51" s="18"/>
      <c r="B51" s="18"/>
      <c r="C51" s="18"/>
      <c r="D51" s="19" t="s">
        <v>81</v>
      </c>
      <c r="E51" s="18"/>
      <c r="F51" s="18"/>
      <c r="G51" s="18"/>
    </row>
    <row r="52" spans="1:7" x14ac:dyDescent="0.25">
      <c r="A52" s="14" t="s">
        <v>82</v>
      </c>
      <c r="B52" s="14" t="s">
        <v>16</v>
      </c>
      <c r="C52" s="14" t="s">
        <v>17</v>
      </c>
      <c r="D52" s="15" t="s">
        <v>83</v>
      </c>
      <c r="E52" s="16">
        <v>1</v>
      </c>
      <c r="F52" s="16">
        <v>1440</v>
      </c>
      <c r="G52" s="17">
        <f>ROUND(E52*F52,2)</f>
        <v>1440</v>
      </c>
    </row>
    <row r="53" spans="1:7" ht="45" x14ac:dyDescent="0.25">
      <c r="A53" s="18"/>
      <c r="B53" s="18"/>
      <c r="C53" s="18"/>
      <c r="D53" s="19" t="s">
        <v>84</v>
      </c>
      <c r="E53" s="18"/>
      <c r="F53" s="18"/>
      <c r="G53" s="18"/>
    </row>
    <row r="54" spans="1:7" x14ac:dyDescent="0.25">
      <c r="A54" s="14" t="s">
        <v>85</v>
      </c>
      <c r="B54" s="14" t="s">
        <v>16</v>
      </c>
      <c r="C54" s="14" t="s">
        <v>17</v>
      </c>
      <c r="D54" s="15" t="s">
        <v>86</v>
      </c>
      <c r="E54" s="16">
        <v>1</v>
      </c>
      <c r="F54" s="16">
        <v>1920</v>
      </c>
      <c r="G54" s="17">
        <f>ROUND(E54*F54,2)</f>
        <v>1920</v>
      </c>
    </row>
    <row r="55" spans="1:7" ht="45" x14ac:dyDescent="0.25">
      <c r="A55" s="18"/>
      <c r="B55" s="18"/>
      <c r="C55" s="18"/>
      <c r="D55" s="19" t="s">
        <v>87</v>
      </c>
      <c r="E55" s="18"/>
      <c r="F55" s="18"/>
      <c r="G55" s="18"/>
    </row>
    <row r="56" spans="1:7" x14ac:dyDescent="0.25">
      <c r="A56" s="14" t="s">
        <v>88</v>
      </c>
      <c r="B56" s="14" t="s">
        <v>16</v>
      </c>
      <c r="C56" s="14" t="s">
        <v>17</v>
      </c>
      <c r="D56" s="15" t="s">
        <v>89</v>
      </c>
      <c r="E56" s="16">
        <v>1</v>
      </c>
      <c r="F56" s="16">
        <v>19200</v>
      </c>
      <c r="G56" s="17">
        <f>ROUND(E56*F56,2)</f>
        <v>19200</v>
      </c>
    </row>
    <row r="57" spans="1:7" ht="67.5" x14ac:dyDescent="0.25">
      <c r="A57" s="18"/>
      <c r="B57" s="18"/>
      <c r="C57" s="18"/>
      <c r="D57" s="19" t="s">
        <v>90</v>
      </c>
      <c r="E57" s="18"/>
      <c r="F57" s="18"/>
      <c r="G57" s="18"/>
    </row>
    <row r="58" spans="1:7" x14ac:dyDescent="0.25">
      <c r="A58" s="14" t="s">
        <v>91</v>
      </c>
      <c r="B58" s="14" t="s">
        <v>16</v>
      </c>
      <c r="C58" s="14" t="s">
        <v>17</v>
      </c>
      <c r="D58" s="15" t="s">
        <v>92</v>
      </c>
      <c r="E58" s="16">
        <v>1</v>
      </c>
      <c r="F58" s="16">
        <v>49200</v>
      </c>
      <c r="G58" s="17">
        <f>ROUND(E58*F58,2)</f>
        <v>49200</v>
      </c>
    </row>
    <row r="59" spans="1:7" ht="45" x14ac:dyDescent="0.25">
      <c r="A59" s="18"/>
      <c r="B59" s="18"/>
      <c r="C59" s="18"/>
      <c r="D59" s="19" t="s">
        <v>93</v>
      </c>
      <c r="E59" s="18"/>
      <c r="F59" s="18"/>
      <c r="G59" s="18"/>
    </row>
    <row r="60" spans="1:7" x14ac:dyDescent="0.25">
      <c r="A60" s="14" t="s">
        <v>94</v>
      </c>
      <c r="B60" s="14" t="s">
        <v>16</v>
      </c>
      <c r="C60" s="14" t="s">
        <v>17</v>
      </c>
      <c r="D60" s="15" t="s">
        <v>95</v>
      </c>
      <c r="E60" s="16">
        <v>1</v>
      </c>
      <c r="F60" s="16">
        <v>1920</v>
      </c>
      <c r="G60" s="17">
        <f>ROUND(E60*F60,2)</f>
        <v>1920</v>
      </c>
    </row>
    <row r="61" spans="1:7" ht="56.25" x14ac:dyDescent="0.25">
      <c r="A61" s="18"/>
      <c r="B61" s="18"/>
      <c r="C61" s="18"/>
      <c r="D61" s="19" t="s">
        <v>96</v>
      </c>
      <c r="E61" s="18"/>
      <c r="F61" s="18"/>
      <c r="G61" s="18"/>
    </row>
    <row r="62" spans="1:7" x14ac:dyDescent="0.25">
      <c r="A62" s="18"/>
      <c r="B62" s="18"/>
      <c r="C62" s="18"/>
      <c r="D62" s="20" t="s">
        <v>97</v>
      </c>
      <c r="E62" s="16">
        <v>1</v>
      </c>
      <c r="F62" s="11">
        <f>G44+G46+G48+G50+G52+G54+G56+G58+G60</f>
        <v>185280</v>
      </c>
      <c r="G62" s="11">
        <f>ROUND(F62*E62,2)</f>
        <v>185280</v>
      </c>
    </row>
    <row r="63" spans="1:7" ht="0.95" customHeight="1" x14ac:dyDescent="0.25">
      <c r="A63" s="21"/>
      <c r="B63" s="21"/>
      <c r="C63" s="21"/>
      <c r="D63" s="22"/>
      <c r="E63" s="21"/>
      <c r="F63" s="21"/>
      <c r="G63" s="21"/>
    </row>
    <row r="64" spans="1:7" x14ac:dyDescent="0.25">
      <c r="A64" s="12" t="s">
        <v>98</v>
      </c>
      <c r="B64" s="12" t="s">
        <v>11</v>
      </c>
      <c r="C64" s="12" t="s">
        <v>0</v>
      </c>
      <c r="D64" s="13" t="s">
        <v>99</v>
      </c>
      <c r="E64" s="11">
        <f>E89</f>
        <v>1</v>
      </c>
      <c r="F64" s="11">
        <f>F89</f>
        <v>70560</v>
      </c>
      <c r="G64" s="11">
        <f>G89</f>
        <v>70560</v>
      </c>
    </row>
    <row r="65" spans="1:7" ht="22.5" x14ac:dyDescent="0.25">
      <c r="A65" s="14" t="s">
        <v>100</v>
      </c>
      <c r="B65" s="14" t="s">
        <v>16</v>
      </c>
      <c r="C65" s="14" t="s">
        <v>17</v>
      </c>
      <c r="D65" s="15" t="s">
        <v>101</v>
      </c>
      <c r="E65" s="16">
        <v>1</v>
      </c>
      <c r="F65" s="16">
        <v>2400</v>
      </c>
      <c r="G65" s="17">
        <f>ROUND(E65*F65,2)</f>
        <v>2400</v>
      </c>
    </row>
    <row r="66" spans="1:7" ht="45" x14ac:dyDescent="0.25">
      <c r="A66" s="18"/>
      <c r="B66" s="18"/>
      <c r="C66" s="18"/>
      <c r="D66" s="19" t="s">
        <v>102</v>
      </c>
      <c r="E66" s="18"/>
      <c r="F66" s="18"/>
      <c r="G66" s="18"/>
    </row>
    <row r="67" spans="1:7" ht="22.5" x14ac:dyDescent="0.25">
      <c r="A67" s="14" t="s">
        <v>103</v>
      </c>
      <c r="B67" s="14" t="s">
        <v>16</v>
      </c>
      <c r="C67" s="14" t="s">
        <v>17</v>
      </c>
      <c r="D67" s="15" t="s">
        <v>104</v>
      </c>
      <c r="E67" s="16">
        <v>1</v>
      </c>
      <c r="F67" s="16">
        <v>25200</v>
      </c>
      <c r="G67" s="17">
        <f>ROUND(E67*F67,2)</f>
        <v>25200</v>
      </c>
    </row>
    <row r="68" spans="1:7" ht="56.25" x14ac:dyDescent="0.25">
      <c r="A68" s="18"/>
      <c r="B68" s="18"/>
      <c r="C68" s="18"/>
      <c r="D68" s="19" t="s">
        <v>105</v>
      </c>
      <c r="E68" s="18"/>
      <c r="F68" s="18"/>
      <c r="G68" s="18"/>
    </row>
    <row r="69" spans="1:7" ht="22.5" x14ac:dyDescent="0.25">
      <c r="A69" s="14" t="s">
        <v>106</v>
      </c>
      <c r="B69" s="14" t="s">
        <v>16</v>
      </c>
      <c r="C69" s="14" t="s">
        <v>17</v>
      </c>
      <c r="D69" s="15" t="s">
        <v>107</v>
      </c>
      <c r="E69" s="16">
        <v>1</v>
      </c>
      <c r="F69" s="16">
        <v>7200</v>
      </c>
      <c r="G69" s="17">
        <f>ROUND(E69*F69,2)</f>
        <v>7200</v>
      </c>
    </row>
    <row r="70" spans="1:7" ht="45" x14ac:dyDescent="0.25">
      <c r="A70" s="18"/>
      <c r="B70" s="18"/>
      <c r="C70" s="18"/>
      <c r="D70" s="19" t="s">
        <v>108</v>
      </c>
      <c r="E70" s="18"/>
      <c r="F70" s="18"/>
      <c r="G70" s="18"/>
    </row>
    <row r="71" spans="1:7" ht="22.5" x14ac:dyDescent="0.25">
      <c r="A71" s="14" t="s">
        <v>109</v>
      </c>
      <c r="B71" s="14" t="s">
        <v>16</v>
      </c>
      <c r="C71" s="14" t="s">
        <v>17</v>
      </c>
      <c r="D71" s="15" t="s">
        <v>110</v>
      </c>
      <c r="E71" s="16">
        <v>1</v>
      </c>
      <c r="F71" s="16">
        <v>10800</v>
      </c>
      <c r="G71" s="17">
        <f>ROUND(E71*F71,2)</f>
        <v>10800</v>
      </c>
    </row>
    <row r="72" spans="1:7" ht="45" x14ac:dyDescent="0.25">
      <c r="A72" s="18"/>
      <c r="B72" s="18"/>
      <c r="C72" s="18"/>
      <c r="D72" s="19" t="s">
        <v>111</v>
      </c>
      <c r="E72" s="18"/>
      <c r="F72" s="18"/>
      <c r="G72" s="18"/>
    </row>
    <row r="73" spans="1:7" ht="22.5" x14ac:dyDescent="0.25">
      <c r="A73" s="14" t="s">
        <v>112</v>
      </c>
      <c r="B73" s="14" t="s">
        <v>16</v>
      </c>
      <c r="C73" s="14" t="s">
        <v>17</v>
      </c>
      <c r="D73" s="15" t="s">
        <v>113</v>
      </c>
      <c r="E73" s="16">
        <v>1</v>
      </c>
      <c r="F73" s="16">
        <v>2400</v>
      </c>
      <c r="G73" s="17">
        <f>ROUND(E73*F73,2)</f>
        <v>2400</v>
      </c>
    </row>
    <row r="74" spans="1:7" ht="56.25" x14ac:dyDescent="0.25">
      <c r="A74" s="18"/>
      <c r="B74" s="18"/>
      <c r="C74" s="18"/>
      <c r="D74" s="19" t="s">
        <v>114</v>
      </c>
      <c r="E74" s="18"/>
      <c r="F74" s="18"/>
      <c r="G74" s="18"/>
    </row>
    <row r="75" spans="1:7" x14ac:dyDescent="0.25">
      <c r="A75" s="14" t="s">
        <v>115</v>
      </c>
      <c r="B75" s="14" t="s">
        <v>16</v>
      </c>
      <c r="C75" s="14" t="s">
        <v>17</v>
      </c>
      <c r="D75" s="15" t="s">
        <v>86</v>
      </c>
      <c r="E75" s="16">
        <v>1</v>
      </c>
      <c r="F75" s="16">
        <v>1920</v>
      </c>
      <c r="G75" s="17">
        <f>ROUND(E75*F75,2)</f>
        <v>1920</v>
      </c>
    </row>
    <row r="76" spans="1:7" ht="22.5" x14ac:dyDescent="0.25">
      <c r="A76" s="18"/>
      <c r="B76" s="18"/>
      <c r="C76" s="18"/>
      <c r="D76" s="19" t="s">
        <v>116</v>
      </c>
      <c r="E76" s="18"/>
      <c r="F76" s="18"/>
      <c r="G76" s="18"/>
    </row>
    <row r="77" spans="1:7" ht="22.5" x14ac:dyDescent="0.25">
      <c r="A77" s="14" t="s">
        <v>117</v>
      </c>
      <c r="B77" s="14" t="s">
        <v>16</v>
      </c>
      <c r="C77" s="14" t="s">
        <v>17</v>
      </c>
      <c r="D77" s="15" t="s">
        <v>118</v>
      </c>
      <c r="E77" s="16">
        <v>1</v>
      </c>
      <c r="F77" s="16">
        <v>2400</v>
      </c>
      <c r="G77" s="17">
        <f>ROUND(E77*F77,2)</f>
        <v>2400</v>
      </c>
    </row>
    <row r="78" spans="1:7" ht="56.25" x14ac:dyDescent="0.25">
      <c r="A78" s="18"/>
      <c r="B78" s="18"/>
      <c r="C78" s="18"/>
      <c r="D78" s="19" t="s">
        <v>119</v>
      </c>
      <c r="E78" s="18"/>
      <c r="F78" s="18"/>
      <c r="G78" s="18"/>
    </row>
    <row r="79" spans="1:7" x14ac:dyDescent="0.25">
      <c r="A79" s="14" t="s">
        <v>120</v>
      </c>
      <c r="B79" s="14" t="s">
        <v>16</v>
      </c>
      <c r="C79" s="14" t="s">
        <v>17</v>
      </c>
      <c r="D79" s="15" t="s">
        <v>121</v>
      </c>
      <c r="E79" s="16">
        <v>1</v>
      </c>
      <c r="F79" s="16">
        <v>2400</v>
      </c>
      <c r="G79" s="17">
        <f>ROUND(E79*F79,2)</f>
        <v>2400</v>
      </c>
    </row>
    <row r="80" spans="1:7" ht="56.25" x14ac:dyDescent="0.25">
      <c r="A80" s="18"/>
      <c r="B80" s="18"/>
      <c r="C80" s="18"/>
      <c r="D80" s="19" t="s">
        <v>122</v>
      </c>
      <c r="E80" s="18"/>
      <c r="F80" s="18"/>
      <c r="G80" s="18"/>
    </row>
    <row r="81" spans="1:7" x14ac:dyDescent="0.25">
      <c r="A81" s="14" t="s">
        <v>123</v>
      </c>
      <c r="B81" s="14" t="s">
        <v>16</v>
      </c>
      <c r="C81" s="14" t="s">
        <v>17</v>
      </c>
      <c r="D81" s="15" t="s">
        <v>124</v>
      </c>
      <c r="E81" s="16">
        <v>1</v>
      </c>
      <c r="F81" s="16">
        <v>2400</v>
      </c>
      <c r="G81" s="17">
        <f>ROUND(E81*F81,2)</f>
        <v>2400</v>
      </c>
    </row>
    <row r="82" spans="1:7" ht="45" x14ac:dyDescent="0.25">
      <c r="A82" s="18"/>
      <c r="B82" s="18"/>
      <c r="C82" s="18"/>
      <c r="D82" s="19" t="s">
        <v>125</v>
      </c>
      <c r="E82" s="18"/>
      <c r="F82" s="18"/>
      <c r="G82" s="18"/>
    </row>
    <row r="83" spans="1:7" x14ac:dyDescent="0.25">
      <c r="A83" s="14" t="s">
        <v>126</v>
      </c>
      <c r="B83" s="14" t="s">
        <v>16</v>
      </c>
      <c r="C83" s="14" t="s">
        <v>17</v>
      </c>
      <c r="D83" s="15" t="s">
        <v>127</v>
      </c>
      <c r="E83" s="16">
        <v>1</v>
      </c>
      <c r="F83" s="16">
        <v>2400</v>
      </c>
      <c r="G83" s="17">
        <f>ROUND(E83*F83,2)</f>
        <v>2400</v>
      </c>
    </row>
    <row r="84" spans="1:7" ht="56.25" x14ac:dyDescent="0.25">
      <c r="A84" s="18"/>
      <c r="B84" s="18"/>
      <c r="C84" s="18"/>
      <c r="D84" s="19" t="s">
        <v>128</v>
      </c>
      <c r="E84" s="18"/>
      <c r="F84" s="18"/>
      <c r="G84" s="18"/>
    </row>
    <row r="85" spans="1:7" x14ac:dyDescent="0.25">
      <c r="A85" s="14" t="s">
        <v>129</v>
      </c>
      <c r="B85" s="14" t="s">
        <v>16</v>
      </c>
      <c r="C85" s="14" t="s">
        <v>17</v>
      </c>
      <c r="D85" s="15" t="s">
        <v>130</v>
      </c>
      <c r="E85" s="16">
        <v>1</v>
      </c>
      <c r="F85" s="16">
        <v>7200</v>
      </c>
      <c r="G85" s="17">
        <f>ROUND(E85*F85,2)</f>
        <v>7200</v>
      </c>
    </row>
    <row r="86" spans="1:7" ht="56.25" x14ac:dyDescent="0.25">
      <c r="A86" s="18"/>
      <c r="B86" s="18"/>
      <c r="C86" s="18"/>
      <c r="D86" s="19" t="s">
        <v>131</v>
      </c>
      <c r="E86" s="18"/>
      <c r="F86" s="18"/>
      <c r="G86" s="18"/>
    </row>
    <row r="87" spans="1:7" x14ac:dyDescent="0.25">
      <c r="A87" s="14" t="s">
        <v>132</v>
      </c>
      <c r="B87" s="14" t="s">
        <v>16</v>
      </c>
      <c r="C87" s="14" t="s">
        <v>17</v>
      </c>
      <c r="D87" s="15" t="s">
        <v>133</v>
      </c>
      <c r="E87" s="16">
        <v>1</v>
      </c>
      <c r="F87" s="16">
        <v>3840</v>
      </c>
      <c r="G87" s="17">
        <f>ROUND(E87*F87,2)</f>
        <v>3840</v>
      </c>
    </row>
    <row r="88" spans="1:7" ht="22.5" x14ac:dyDescent="0.25">
      <c r="A88" s="18"/>
      <c r="B88" s="18"/>
      <c r="C88" s="18"/>
      <c r="D88" s="19" t="s">
        <v>134</v>
      </c>
      <c r="E88" s="18"/>
      <c r="F88" s="18"/>
      <c r="G88" s="18"/>
    </row>
    <row r="89" spans="1:7" x14ac:dyDescent="0.25">
      <c r="A89" s="18"/>
      <c r="B89" s="18"/>
      <c r="C89" s="18"/>
      <c r="D89" s="20" t="s">
        <v>135</v>
      </c>
      <c r="E89" s="16">
        <v>1</v>
      </c>
      <c r="F89" s="11">
        <f>G65+G67+G69+G71+G73+G75+G77+G79+G81+G83+G85+G87</f>
        <v>70560</v>
      </c>
      <c r="G89" s="11">
        <f>ROUND(F89*E89,2)</f>
        <v>70560</v>
      </c>
    </row>
    <row r="90" spans="1:7" ht="0.95" customHeight="1" x14ac:dyDescent="0.25">
      <c r="A90" s="21"/>
      <c r="B90" s="21"/>
      <c r="C90" s="21"/>
      <c r="D90" s="22"/>
      <c r="E90" s="21"/>
      <c r="F90" s="21"/>
      <c r="G90" s="21"/>
    </row>
    <row r="91" spans="1:7" x14ac:dyDescent="0.25">
      <c r="A91" s="18"/>
      <c r="B91" s="18"/>
      <c r="C91" s="18"/>
      <c r="D91" s="20" t="s">
        <v>136</v>
      </c>
      <c r="E91" s="23">
        <v>1</v>
      </c>
      <c r="F91" s="11">
        <f>G5+G30+G43+G64</f>
        <v>481590</v>
      </c>
      <c r="G91" s="11">
        <f>ROUND(F91*E91,2)</f>
        <v>481590</v>
      </c>
    </row>
    <row r="92" spans="1:7" ht="0.95" customHeight="1" x14ac:dyDescent="0.25">
      <c r="A92" s="21"/>
      <c r="B92" s="21"/>
      <c r="C92" s="21"/>
      <c r="D92" s="22"/>
      <c r="E92" s="21"/>
      <c r="F92" s="21"/>
      <c r="G92" s="21"/>
    </row>
    <row r="93" spans="1:7" x14ac:dyDescent="0.25">
      <c r="A93" s="18"/>
      <c r="B93" s="18"/>
      <c r="C93" s="18"/>
      <c r="D93" s="20" t="s">
        <v>137</v>
      </c>
      <c r="E93" s="16">
        <v>1</v>
      </c>
      <c r="F93" s="11">
        <f>G4</f>
        <v>481590</v>
      </c>
      <c r="G93" s="11">
        <f>ROUND(F93*E93,2)</f>
        <v>481590</v>
      </c>
    </row>
    <row r="94" spans="1:7" x14ac:dyDescent="0.25">
      <c r="A94" s="18"/>
      <c r="B94" s="18"/>
      <c r="C94" s="18"/>
      <c r="D94" s="19"/>
      <c r="E94" s="18"/>
      <c r="F94" s="18"/>
      <c r="G94" s="18"/>
    </row>
  </sheetData>
  <dataValidations count="1">
    <dataValidation type="list" allowBlank="1" showInputMessage="1" showErrorMessage="1" sqref="B4:B94" xr:uid="{D8E14C99-AB33-4531-94E3-A3AE070E714D}">
      <formula1>"Capítulo,Partida,Mano de obra,Maquinaria,Material,Otros,"</formula1>
    </dataValidation>
  </dataValidation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Santiago Lopez Gomez</dc:creator>
  <cp:lastModifiedBy>Santiago Lopez Gomez</cp:lastModifiedBy>
  <dcterms:created xsi:type="dcterms:W3CDTF">2020-02-10T09:12:46Z</dcterms:created>
  <dcterms:modified xsi:type="dcterms:W3CDTF">2020-02-10T09:13:48Z</dcterms:modified>
</cp:coreProperties>
</file>