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V:\4_REDES\00 Contratos\Calderería\Nuevo Exdte\Licitación\PCAP\"/>
    </mc:Choice>
  </mc:AlternateContent>
  <bookViews>
    <workbookView xWindow="-135" yWindow="-90" windowWidth="14280" windowHeight="14055" activeTab="1"/>
  </bookViews>
  <sheets>
    <sheet name="Cuadro_Unidades_precios_Anual" sheetId="1" r:id="rId1"/>
    <sheet name="Cuadro_Sólo Unidades_Anual" sheetId="2" r:id="rId2"/>
    <sheet name="Hoja3" sheetId="3" r:id="rId3"/>
  </sheets>
  <definedNames>
    <definedName name="_xlnm.Print_Area" localSheetId="1">'Cuadro_Sólo Unidades_Anual'!$A$3:$F$38</definedName>
    <definedName name="_xlnm.Print_Titles" localSheetId="1">'Cuadro_Sólo Unidades_Anual'!$3:$6</definedName>
  </definedNames>
  <calcPr calcId="162913"/>
</workbook>
</file>

<file path=xl/calcChain.xml><?xml version="1.0" encoding="utf-8"?>
<calcChain xmlns="http://schemas.openxmlformats.org/spreadsheetml/2006/main">
  <c r="A19" i="2" l="1"/>
  <c r="A20" i="2" s="1"/>
  <c r="A21" i="2" s="1"/>
  <c r="A22" i="2" s="1"/>
  <c r="A23" i="2" s="1"/>
  <c r="A24" i="2" s="1"/>
  <c r="A25" i="2" s="1"/>
  <c r="A26" i="2" s="1"/>
  <c r="A27" i="2" s="1"/>
  <c r="A9" i="2"/>
  <c r="A10" i="2" s="1"/>
  <c r="A11" i="2" s="1"/>
  <c r="A12" i="2" s="1"/>
  <c r="A13" i="2" s="1"/>
  <c r="K33" i="1"/>
  <c r="K34" i="1"/>
  <c r="K35" i="1"/>
  <c r="G32" i="1"/>
  <c r="K32" i="1" s="1"/>
  <c r="G33" i="1"/>
  <c r="G34" i="1"/>
  <c r="G35" i="1"/>
  <c r="J32" i="1"/>
  <c r="J33" i="1"/>
  <c r="J34" i="1"/>
  <c r="J35" i="1"/>
  <c r="J37" i="1" l="1"/>
  <c r="K38" i="1"/>
  <c r="K39" i="1"/>
  <c r="J36" i="1"/>
  <c r="J38" i="1"/>
  <c r="J39" i="1"/>
  <c r="K37" i="1" l="1"/>
  <c r="J11" i="1" l="1"/>
  <c r="K40" i="1" l="1"/>
  <c r="K41" i="1"/>
  <c r="G42" i="1" l="1"/>
  <c r="K42" i="1" s="1"/>
  <c r="G43" i="1"/>
  <c r="K43" i="1" s="1"/>
  <c r="G44" i="1"/>
  <c r="K44" i="1" s="1"/>
  <c r="G45" i="1"/>
  <c r="K45" i="1" s="1"/>
  <c r="G46" i="1"/>
  <c r="K46" i="1" s="1"/>
  <c r="G47" i="1"/>
  <c r="K47" i="1" s="1"/>
  <c r="G48" i="1"/>
  <c r="K48" i="1" s="1"/>
  <c r="G49" i="1"/>
  <c r="K49" i="1" s="1"/>
  <c r="G50" i="1"/>
  <c r="K50" i="1" s="1"/>
  <c r="G51" i="1"/>
  <c r="K51" i="1" s="1"/>
  <c r="G52" i="1"/>
  <c r="K52" i="1" s="1"/>
  <c r="G53" i="1"/>
  <c r="K53" i="1" s="1"/>
  <c r="G54" i="1"/>
  <c r="K54" i="1" s="1"/>
  <c r="G55" i="1"/>
  <c r="K55" i="1" s="1"/>
  <c r="G56" i="1"/>
  <c r="K56" i="1" s="1"/>
  <c r="G57" i="1"/>
  <c r="K57" i="1" s="1"/>
  <c r="G58" i="1"/>
  <c r="K58" i="1" s="1"/>
  <c r="G59" i="1"/>
  <c r="K59" i="1" s="1"/>
  <c r="G60" i="1"/>
  <c r="K60" i="1" s="1"/>
  <c r="G61" i="1"/>
  <c r="K61" i="1" s="1"/>
  <c r="G62" i="1"/>
  <c r="K62" i="1" s="1"/>
  <c r="G63" i="1"/>
  <c r="K63" i="1" s="1"/>
  <c r="G64" i="1"/>
  <c r="K64" i="1" s="1"/>
  <c r="G65" i="1"/>
  <c r="K65" i="1" s="1"/>
  <c r="G66" i="1"/>
  <c r="K66" i="1" s="1"/>
  <c r="G67" i="1"/>
  <c r="K67" i="1" s="1"/>
  <c r="G68" i="1"/>
  <c r="K68" i="1" s="1"/>
  <c r="G69" i="1"/>
  <c r="K69" i="1" s="1"/>
  <c r="K70" i="1"/>
  <c r="G71" i="1"/>
  <c r="K71" i="1" s="1"/>
  <c r="G72" i="1"/>
  <c r="K72" i="1" s="1"/>
  <c r="G73" i="1"/>
  <c r="K73" i="1" s="1"/>
  <c r="G74" i="1"/>
  <c r="K74" i="1" s="1"/>
  <c r="G75" i="1"/>
  <c r="K75" i="1" s="1"/>
  <c r="G76" i="1"/>
  <c r="K76" i="1" s="1"/>
  <c r="G77" i="1"/>
  <c r="K77" i="1" s="1"/>
  <c r="G78" i="1"/>
  <c r="K78" i="1" s="1"/>
  <c r="G79" i="1"/>
  <c r="K79" i="1" s="1"/>
  <c r="G11" i="1"/>
  <c r="K11" i="1" s="1"/>
  <c r="G12" i="1"/>
  <c r="K12" i="1" s="1"/>
  <c r="G13" i="1"/>
  <c r="K13" i="1" s="1"/>
  <c r="G14" i="1"/>
  <c r="K14" i="1" s="1"/>
  <c r="G15" i="1"/>
  <c r="K15" i="1" s="1"/>
  <c r="G16" i="1"/>
  <c r="K16" i="1" s="1"/>
  <c r="G17" i="1"/>
  <c r="K17" i="1" s="1"/>
  <c r="G18" i="1"/>
  <c r="K18" i="1" s="1"/>
  <c r="G19" i="1"/>
  <c r="K19" i="1" s="1"/>
  <c r="G20" i="1"/>
  <c r="K20" i="1" s="1"/>
  <c r="G21" i="1"/>
  <c r="K21" i="1" s="1"/>
  <c r="G22" i="1"/>
  <c r="K22" i="1" s="1"/>
  <c r="G23" i="1"/>
  <c r="K23" i="1" s="1"/>
  <c r="G24" i="1"/>
  <c r="K24" i="1" s="1"/>
  <c r="G25" i="1"/>
  <c r="K25" i="1" s="1"/>
  <c r="G26" i="1"/>
  <c r="K26" i="1" s="1"/>
  <c r="G27" i="1"/>
  <c r="K27" i="1" s="1"/>
  <c r="G28" i="1"/>
  <c r="K28" i="1" s="1"/>
  <c r="G29" i="1"/>
  <c r="K29" i="1" s="1"/>
  <c r="G30" i="1"/>
  <c r="K30" i="1" s="1"/>
  <c r="G31" i="1"/>
  <c r="K31" i="1" s="1"/>
  <c r="G36" i="1"/>
  <c r="K36" i="1" s="1"/>
  <c r="G10" i="1"/>
  <c r="K10" i="1" s="1"/>
  <c r="K81" i="1" l="1"/>
  <c r="K80" i="1"/>
  <c r="J12" i="1" l="1"/>
  <c r="J13" i="1"/>
  <c r="J14" i="1"/>
  <c r="J15" i="1"/>
  <c r="J16" i="1"/>
  <c r="J17" i="1"/>
  <c r="J18" i="1"/>
  <c r="J19" i="1"/>
  <c r="J20" i="1"/>
  <c r="J21" i="1"/>
  <c r="J22" i="1"/>
  <c r="J23" i="1"/>
  <c r="J25" i="1"/>
  <c r="J24" i="1"/>
  <c r="J26" i="1"/>
  <c r="J27" i="1"/>
  <c r="J28" i="1"/>
  <c r="J29" i="1"/>
  <c r="J30" i="1"/>
  <c r="J31"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10" i="1"/>
  <c r="A22" i="1"/>
  <c r="A23" i="1" s="1"/>
  <c r="A24" i="1" s="1"/>
  <c r="A25" i="1" s="1"/>
  <c r="A26" i="1" s="1"/>
  <c r="A27" i="1" s="1"/>
  <c r="A28" i="1" s="1"/>
  <c r="A29" i="1" s="1"/>
  <c r="A30" i="1" s="1"/>
  <c r="A12" i="1"/>
  <c r="J80" i="1" l="1"/>
  <c r="A13" i="1"/>
  <c r="A14" i="1" s="1"/>
  <c r="A15" i="1" s="1"/>
  <c r="A16" i="1" s="1"/>
  <c r="J81" i="1"/>
</calcChain>
</file>

<file path=xl/sharedStrings.xml><?xml version="1.0" encoding="utf-8"?>
<sst xmlns="http://schemas.openxmlformats.org/spreadsheetml/2006/main" count="292" uniqueCount="144">
  <si>
    <t>Medición</t>
  </si>
  <si>
    <t>Código</t>
  </si>
  <si>
    <t>Ud.</t>
  </si>
  <si>
    <t>Concepto</t>
  </si>
  <si>
    <t>MI</t>
  </si>
  <si>
    <t>Suministro y colocación de escalera vertical</t>
  </si>
  <si>
    <t>Suministro y colocación de barandilla</t>
  </si>
  <si>
    <t>Modificación de tramo de escaleras verticales existentes de hasta 5 m. de altura para alineación con otro tramo de escaleras</t>
  </si>
  <si>
    <t>Modificación de barandillas existente</t>
  </si>
  <si>
    <t>Suministro y colocación de un pie de acceso desde plataforma a escalera</t>
  </si>
  <si>
    <t>Suministro y colocación de marco para tramex</t>
  </si>
  <si>
    <t>Suministro y colocación de armario de ventilación</t>
  </si>
  <si>
    <t>Eliminación de quitamiedos</t>
  </si>
  <si>
    <t>Suministro de soporte para menguera</t>
  </si>
  <si>
    <t>Suministro de gancho</t>
  </si>
  <si>
    <t>Suministro de abrazaderas para cable de diámetro hasta 30 mm.</t>
  </si>
  <si>
    <t>H</t>
  </si>
  <si>
    <t>Hora oficial de 1ª</t>
  </si>
  <si>
    <t>TOTAL</t>
  </si>
  <si>
    <t>Suministro y colocación de tintero</t>
  </si>
  <si>
    <t>Suminstro y colocación de seta de ventilación</t>
  </si>
  <si>
    <t>Desmontaje de escaleras existentes</t>
  </si>
  <si>
    <t>Desmontaje de barandillas existentes</t>
  </si>
  <si>
    <t>Suministro y colocación de válvula de despresurización</t>
  </si>
  <si>
    <t>Suministro y colocación de seta con valvula de despresurización</t>
  </si>
  <si>
    <t xml:space="preserve">CUADRO DE PRECIOS CALDERERÍA </t>
  </si>
  <si>
    <t>Ml</t>
  </si>
  <si>
    <t>suminstro de abarcón para diámetro 1300 mm</t>
  </si>
  <si>
    <t>Precio unitario</t>
  </si>
  <si>
    <t>Montaje de rodapié hasta 5 m</t>
  </si>
  <si>
    <t>Montaje de rodapié de 5 a 10 m</t>
  </si>
  <si>
    <t>Montaje de rodapié hasta más de 10 m</t>
  </si>
  <si>
    <t>Absorbedor energía y eslinga</t>
  </si>
  <si>
    <t>Amortiguador ruido</t>
  </si>
  <si>
    <t>dia</t>
  </si>
  <si>
    <t>Andamiaje Estandar de 3 cuerpos</t>
  </si>
  <si>
    <t xml:space="preserve">día </t>
  </si>
  <si>
    <t>Plataforma elevadora</t>
  </si>
  <si>
    <t>Arnés de seguridad</t>
  </si>
  <si>
    <t>Balizas</t>
  </si>
  <si>
    <t>Bota S20 Rock</t>
  </si>
  <si>
    <t>Calibración Detector de Gases</t>
  </si>
  <si>
    <t>Linterna de seguridad</t>
  </si>
  <si>
    <t>Casco de obra</t>
  </si>
  <si>
    <t>Conos</t>
  </si>
  <si>
    <t>Cuerda seguridad 1 M.</t>
  </si>
  <si>
    <t>Cuerda seguridad 25 M.</t>
  </si>
  <si>
    <t>Doble cabo</t>
  </si>
  <si>
    <t>Equipo respiración E.R.A. (Alquiler diario)</t>
  </si>
  <si>
    <t>Forro polar amarillo/marino A.V.</t>
  </si>
  <si>
    <t>Guante Nitrilo</t>
  </si>
  <si>
    <t>Guante Rojo</t>
  </si>
  <si>
    <t>Guantes de latex</t>
  </si>
  <si>
    <t>Mascarilla c/válvula</t>
  </si>
  <si>
    <t>Pantalones amarillo/azulina A.V.</t>
  </si>
  <si>
    <t>Polos amarillo/azulina A.V. m/l</t>
  </si>
  <si>
    <t>Buzos desechables</t>
  </si>
  <si>
    <t>Revisión arnés de seguridad</t>
  </si>
  <si>
    <t>Revisión anual Doble Cabo (no se incluyen piezas de recambio)</t>
  </si>
  <si>
    <t>Revisión anual Equipo Escape  incl.carga de botella (no se incluyen piezas de recambio)</t>
  </si>
  <si>
    <t>Revisión de Anticaidas (no se incluyen piezas de recambio)</t>
  </si>
  <si>
    <t>Revisión de Extintor 3 KG</t>
  </si>
  <si>
    <t>Revisión de Torno (no se incluyen piezas de recambio)</t>
  </si>
  <si>
    <t>Revisión de Tripode (no se incluyen piezas de recambio)</t>
  </si>
  <si>
    <t>Revisión trianual Equipo Escape  incl.carga de botella (no se incluyen piezas de recambio)</t>
  </si>
  <si>
    <t>Máscara para equipo de escape</t>
  </si>
  <si>
    <t>Señales de tráfico de plástico</t>
  </si>
  <si>
    <t xml:space="preserve">Traje de agua amarillo </t>
  </si>
  <si>
    <t>Vallas 1000X2000</t>
  </si>
  <si>
    <t>Vallas 3500X2000</t>
  </si>
  <si>
    <t>Entrega o retirada de elementos de seguridad dentro de la zona consorciada</t>
  </si>
  <si>
    <r>
      <t>M</t>
    </r>
    <r>
      <rPr>
        <vertAlign val="superscript"/>
        <sz val="11"/>
        <rFont val="Calibri"/>
        <family val="2"/>
        <scheme val="minor"/>
      </rPr>
      <t>2</t>
    </r>
  </si>
  <si>
    <t>Suministro y colocación de tramex</t>
  </si>
  <si>
    <t>8.1</t>
  </si>
  <si>
    <t>8.2</t>
  </si>
  <si>
    <t>8.3</t>
  </si>
  <si>
    <t>Suminstro y colocación de chimenea de ventilación</t>
  </si>
  <si>
    <t>22.1</t>
  </si>
  <si>
    <t>22.2</t>
  </si>
  <si>
    <t>22.3</t>
  </si>
  <si>
    <t>22.4</t>
  </si>
  <si>
    <t>24.1</t>
  </si>
  <si>
    <t>24.2</t>
  </si>
  <si>
    <t>24.3</t>
  </si>
  <si>
    <t>24.4</t>
  </si>
  <si>
    <t>24.5</t>
  </si>
  <si>
    <t>24.6</t>
  </si>
  <si>
    <t>24.7</t>
  </si>
  <si>
    <t>24.8</t>
  </si>
  <si>
    <t>24.9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</si>
  <si>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</si>
  <si>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</si>
  <si>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</si>
  <si>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</si>
  <si>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</si>
  <si>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</si>
  <si>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</si>
  <si>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</si>
  <si>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</si>
  <si>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</si>
  <si>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</si>
  <si>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</si>
  <si>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</si>
  <si>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</si>
  <si>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</si>
  <si>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</si>
  <si>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</si>
  <si>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</si>
  <si>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</si>
  <si>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</si>
  <si>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</si>
  <si>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24.31</t>
  </si>
  <si>
    <t>24.32</t>
  </si>
  <si>
    <t>24.33</t>
  </si>
  <si>
    <t>24.34</t>
  </si>
  <si>
    <t>24.35</t>
  </si>
  <si>
    <t>24.36</t>
  </si>
  <si>
    <t>24.37</t>
  </si>
  <si>
    <t>24.38</t>
  </si>
  <si>
    <t>Gafa flash azul</t>
  </si>
  <si>
    <t>prevención</t>
  </si>
  <si>
    <t>Medición lictación MONCOBRA</t>
  </si>
  <si>
    <t>Medición certificada 2020</t>
  </si>
  <si>
    <t>Precio unitario licitación MONCOBRA</t>
  </si>
  <si>
    <t>Precio certificación 2020</t>
  </si>
  <si>
    <t>Para los precios de unidades de prevención he metido el aumento del IPC acumulado de 2019 y 2020= +0,03%</t>
  </si>
  <si>
    <t>Si se revisa los precios ofertados por Moncobra se observa que bajan mucho los precios en los soportes y abarcones lo que supone 54000 €, tapa abatible 29000 €, y en desmontajes y modificaciones de escalera, barandillas, quitamiedos 17000. Esto permite amortiguar las ubidas en escaleras, tinteros, barandillas ventilaciones, puertas y vallas 61000 €. Pero el balance global es una baja de 39000 € =11,6%. La baja de los abarcones y la tapa registro es excesiva pq lo han valorado erroneamente pero les ha permitido subir el precio es otros conceptos con medición alta, lo cual no quiere decir que sean los precios más adecuados de partida</t>
  </si>
  <si>
    <t>Para el resto de unidades he ajustado los precios de licitación de Moncobra teniendo en cuenta los precios de la licitación que consideramos mas ajustados que los que ofertó Moncobra +10% de previsible baja</t>
  </si>
  <si>
    <t>La bolsa de Ots de calderería es para 2 años  básicamente  escaleras en línea (65 Ots), sustitución de escaleras galvanizadas (70 OTs), sustitución barandillas galvanizadas (26 Ots), tinteros (17 Ots)</t>
  </si>
  <si>
    <t>Suministro y colocación de abrazadera completa para diámetro 500 mm</t>
  </si>
  <si>
    <t>Suministro y colocación de abrazadera completa para diámetro 300 mm</t>
  </si>
  <si>
    <t>Suminsitro y colocación de soporte doble para tubería de 300  y 500 mm</t>
  </si>
  <si>
    <t>Suministro y colocación de cerradura normalizada tipo CABB</t>
  </si>
  <si>
    <t>Suministro y colocación de cerradura normalizada tipo CABB antipánico</t>
  </si>
  <si>
    <t>Suministro y colocación de cierre tipo CABB</t>
  </si>
  <si>
    <t>Suministro y colocación de cerradura electrónica simple</t>
  </si>
  <si>
    <t>Suministro y colocación de cerradura electrónica doble</t>
  </si>
  <si>
    <t>20.1</t>
  </si>
  <si>
    <t>20.2</t>
  </si>
  <si>
    <t>20.3</t>
  </si>
  <si>
    <t>20.4</t>
  </si>
  <si>
    <t>20.5</t>
  </si>
  <si>
    <t>Precio licitación 2021</t>
  </si>
  <si>
    <t>Medición licitación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</si>
</sst>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 &quot;€&quot;"/>
  </numFmts>
  <fonts count="18">
    <font>
      <sz val="10"/>
      <color theme="1"/>
      <name val="Arial"/>
      <family val="2"/>
    </font>
    <font>
      <b/>
      <sz val="16"/>
      <color indexed="8"/>
      <name val="Univers"/>
      <family val="2"/>
    </font>
    <font>
      <b/>
      <sz val="10"/>
      <name val="Arial"/>
      <family val="2"/>
    </font>
    <font>
      <b/>
      <sz val="11"/>
      <color theme="1"/>
      <name val="Calibri"/>
      <family val="2"/>
      <scheme val="minor"/>
    </font>
    <font>
      <sz val="10"/>
      <name val="Arial"/>
      <family val="2"/>
    </font>
    <font>
      <b/>
      <sz val="10"/>
      <color theme="1"/>
      <name val="Arial"/>
      <family val="2"/>
    </font>
    <font>
      <sz val="10"/>
      <color theme="1"/>
      <name val="Arial"/>
      <family val="2"/>
    </font>
    <font>
      <sz val="10"/>
      <color indexed="8"/>
      <name val="Arial"/>
      <family val="2"/>
    </font>
    <font>
      <sz val="10"/>
      <color theme="1"/>
      <name val="Calibri"/>
      <family val="2"/>
      <scheme val="minor"/>
    </font>
    <font>
      <b/>
      <sz val="10"/>
      <color theme="1"/>
      <name val="Calibri"/>
      <family val="2"/>
      <scheme val="minor"/>
    </font>
    <font>
      <b/>
      <sz val="16"/>
      <color indexed="8"/>
      <name val="Calibri"/>
      <family val="2"/>
      <scheme val="minor"/>
    </font>
    <font>
      <b/>
      <sz val="10"/>
      <name val="Calibri"/>
      <family val="2"/>
      <scheme val="minor"/>
    </font>
    <font>
      <sz val="10"/>
      <name val="Calibri"/>
      <family val="2"/>
      <scheme val="minor"/>
    </font>
    <font>
      <sz val="10"/>
      <name val="Univers"/>
      <family val="2"/>
    </font>
    <font>
      <vertAlign val="superscript"/>
      <sz val="11"/>
      <name val="Calibri"/>
      <family val="2"/>
      <scheme val="minor"/>
    </font>
    <font>
      <b/>
      <sz val="16"/>
      <color theme="1"/>
      <name val="Calibri"/>
      <family val="2"/>
      <scheme val="minor"/>
    </font>
    <font>
      <b/>
      <sz val="10"/>
      <color indexed="8"/>
      <name val="Calibri"/>
      <family val="2"/>
      <scheme val="minor"/>
    </font>
    <font>
      <sz val="10"/>
      <color rgb="FFFF000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FFC000"/>
        <bgColor indexed="64"/>
      </patternFill>
    </fill>
    <fill>
      <patternFill patternType="solid">
        <fgColor rgb="FF00B050"/>
        <bgColor indexed="64"/>
      </patternFill>
    </fill>
    <fill>
      <patternFill patternType="solid">
        <fgColor rgb="FFFF0000"/>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4">
    <xf numFmtId="0" fontId="0" fillId="0" borderId="0"/>
    <xf numFmtId="0" fontId="4" fillId="0" borderId="0"/>
    <xf numFmtId="44" fontId="6" fillId="0" borderId="0" applyFont="0" applyFill="0" applyBorder="0" applyAlignment="0" applyProtection="0"/>
    <xf numFmtId="0" fontId="7" fillId="0" borderId="0"/>
  </cellStyleXfs>
  <cellXfs count="69">
    <xf numFmtId="0" fontId="0" fillId="0" borderId="0" xfId="0"/>
    <xf numFmtId="0" fontId="1" fillId="0" borderId="0"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0" borderId="0" xfId="0" applyAlignment="1">
      <alignment horizontal="center"/>
    </xf>
    <xf numFmtId="0" fontId="5" fillId="0" borderId="0" xfId="0" applyFont="1"/>
    <xf numFmtId="0" fontId="5" fillId="0" borderId="0" xfId="0" applyFont="1" applyAlignment="1">
      <alignment horizontal="center"/>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0" fillId="0" borderId="4" xfId="0" applyFill="1" applyBorder="1" applyAlignment="1">
      <alignment horizontal="left" vertical="center" wrapText="1"/>
    </xf>
    <xf numFmtId="0" fontId="8" fillId="0" borderId="0" xfId="0" applyFont="1"/>
    <xf numFmtId="0" fontId="9" fillId="0" borderId="0" xfId="0" applyFont="1"/>
    <xf numFmtId="0" fontId="10" fillId="0" borderId="0"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wrapText="1"/>
    </xf>
    <xf numFmtId="0" fontId="11" fillId="2" borderId="2" xfId="0" applyFont="1" applyFill="1" applyBorder="1" applyAlignment="1">
      <alignment horizontal="center" vertical="center"/>
    </xf>
    <xf numFmtId="0" fontId="12" fillId="0" borderId="3" xfId="0" applyFont="1" applyFill="1" applyBorder="1" applyAlignment="1">
      <alignment horizontal="left" vertical="center" wrapText="1"/>
    </xf>
    <xf numFmtId="4" fontId="13" fillId="0" borderId="4" xfId="3" applyNumberFormat="1" applyFont="1" applyBorder="1" applyAlignment="1">
      <alignment horizontal="center" vertical="center"/>
    </xf>
    <xf numFmtId="0" fontId="0" fillId="2" borderId="2" xfId="0" applyFill="1" applyBorder="1"/>
    <xf numFmtId="44" fontId="0" fillId="0" borderId="3" xfId="2" applyFont="1" applyBorder="1" applyAlignment="1">
      <alignment horizontal="center"/>
    </xf>
    <xf numFmtId="0" fontId="0" fillId="0" borderId="4" xfId="0" applyBorder="1" applyAlignment="1">
      <alignment horizontal="center"/>
    </xf>
    <xf numFmtId="0" fontId="2" fillId="2" borderId="4" xfId="1" applyFont="1" applyFill="1" applyBorder="1" applyAlignment="1">
      <alignment horizontal="left" vertical="center" wrapText="1"/>
    </xf>
    <xf numFmtId="0" fontId="0" fillId="2" borderId="4" xfId="0" applyFill="1" applyBorder="1" applyAlignment="1">
      <alignment horizontal="center"/>
    </xf>
    <xf numFmtId="0" fontId="0" fillId="2" borderId="6" xfId="0" applyFill="1" applyBorder="1" applyAlignment="1">
      <alignment horizont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12" fillId="0" borderId="3"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3"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2" fillId="0" borderId="3" xfId="3" applyFont="1" applyBorder="1" applyAlignment="1">
      <alignment horizontal="center" vertical="center"/>
    </xf>
    <xf numFmtId="4" fontId="12" fillId="0" borderId="4" xfId="3" applyNumberFormat="1" applyFont="1" applyBorder="1" applyAlignment="1">
      <alignment horizontal="left" vertical="center"/>
    </xf>
    <xf numFmtId="0" fontId="0" fillId="0" borderId="4" xfId="0" applyFill="1" applyBorder="1" applyAlignment="1">
      <alignment horizontal="center"/>
    </xf>
    <xf numFmtId="44" fontId="13" fillId="0" borderId="3" xfId="2" applyFont="1" applyBorder="1" applyAlignment="1">
      <alignment horizontal="center"/>
    </xf>
    <xf numFmtId="44" fontId="5" fillId="2" borderId="5" xfId="2" applyFont="1" applyFill="1" applyBorder="1"/>
    <xf numFmtId="0" fontId="15" fillId="0" borderId="0" xfId="0" applyFont="1"/>
    <xf numFmtId="44" fontId="0" fillId="0" borderId="0" xfId="0" applyNumberFormat="1"/>
    <xf numFmtId="0" fontId="12" fillId="4" borderId="3" xfId="0" applyFont="1" applyFill="1" applyBorder="1" applyAlignment="1">
      <alignment horizontal="left" vertical="center" wrapText="1"/>
    </xf>
    <xf numFmtId="0" fontId="12" fillId="4" borderId="4"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0" fillId="0" borderId="0" xfId="0" applyFill="1" applyBorder="1" applyAlignment="1">
      <alignment horizontal="left" vertical="center" wrapText="1"/>
    </xf>
    <xf numFmtId="44" fontId="0" fillId="0" borderId="4" xfId="0" applyNumberFormat="1" applyBorder="1" applyAlignment="1">
      <alignment horizontal="center"/>
    </xf>
    <xf numFmtId="0" fontId="0" fillId="5" borderId="2" xfId="0" applyFill="1" applyBorder="1"/>
    <xf numFmtId="0" fontId="4" fillId="0" borderId="4" xfId="0" applyFont="1" applyBorder="1" applyAlignment="1">
      <alignment horizontal="center"/>
    </xf>
    <xf numFmtId="0" fontId="4" fillId="0" borderId="4" xfId="0" applyFont="1" applyFill="1" applyBorder="1" applyAlignment="1">
      <alignment horizontal="center"/>
    </xf>
    <xf numFmtId="0" fontId="17" fillId="0" borderId="0" xfId="0" applyFont="1" applyAlignment="1">
      <alignment horizontal="center"/>
    </xf>
    <xf numFmtId="44" fontId="17" fillId="0" borderId="0" xfId="0" applyNumberFormat="1" applyFont="1"/>
    <xf numFmtId="0" fontId="3" fillId="5" borderId="1" xfId="0" applyFont="1" applyFill="1" applyBorder="1" applyAlignment="1">
      <alignment horizontal="center" vertical="center" wrapText="1"/>
    </xf>
    <xf numFmtId="164" fontId="0" fillId="0" borderId="2" xfId="0" applyNumberFormat="1" applyFill="1" applyBorder="1" applyAlignment="1">
      <alignment horizontal="right" vertic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44" fontId="0" fillId="0" borderId="0" xfId="0" applyNumberFormat="1" applyAlignment="1">
      <alignment horizontal="center"/>
    </xf>
    <xf numFmtId="44" fontId="0" fillId="5" borderId="0" xfId="0" applyNumberFormat="1" applyFill="1"/>
    <xf numFmtId="0" fontId="12" fillId="5" borderId="4" xfId="0" applyFont="1" applyFill="1" applyBorder="1" applyAlignment="1">
      <alignment horizontal="left" vertical="center" wrapText="1"/>
    </xf>
    <xf numFmtId="4" fontId="12" fillId="5" borderId="4" xfId="3" applyNumberFormat="1" applyFont="1" applyFill="1" applyBorder="1" applyAlignment="1">
      <alignment horizontal="left" vertical="center"/>
    </xf>
    <xf numFmtId="44" fontId="5" fillId="5" borderId="5" xfId="2" applyFont="1" applyFill="1" applyBorder="1"/>
    <xf numFmtId="1" fontId="0" fillId="0" borderId="4" xfId="0" applyNumberFormat="1" applyBorder="1" applyAlignment="1">
      <alignment horizontal="center"/>
    </xf>
    <xf numFmtId="1" fontId="0" fillId="0" borderId="4" xfId="0" applyNumberFormat="1" applyFill="1" applyBorder="1" applyAlignment="1">
      <alignment horizontal="center"/>
    </xf>
    <xf numFmtId="44" fontId="0" fillId="2" borderId="4" xfId="2" applyFont="1" applyFill="1" applyBorder="1" applyAlignment="1">
      <alignment horizontal="center"/>
    </xf>
    <xf numFmtId="0" fontId="16" fillId="0" borderId="7" xfId="0" applyFont="1" applyFill="1" applyBorder="1" applyAlignment="1">
      <alignment horizontal="left" vertical="center" wrapText="1"/>
    </xf>
    <xf numFmtId="0" fontId="5" fillId="0" borderId="0" xfId="0" applyFont="1" applyAlignment="1">
      <alignment horizontal="left" vertical="top" wrapText="1"/>
    </xf>
    <xf numFmtId="0" fontId="5" fillId="0" borderId="0" xfId="0" applyFont="1" applyAlignment="1">
      <alignment horizontal="center" vertical="top"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cellXfs>
  <cellStyles count="4">
    <cellStyle name="Moneda" xfId="2" builtinId="4"/>
    <cellStyle name="Normal" xfId="0" builtinId="0"/>
    <cellStyle name="Normal 3" xfId="3"/>
    <cellStyle name="Normal 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81"/>
  <sheetViews>
    <sheetView topLeftCell="A61" zoomScale="71" zoomScaleNormal="71" workbookViewId="0">
      <selection activeCell="A81" sqref="A81:F81"/>
    </sheetView>
  </sheetViews>
  <sheetFormatPr baseColWidth="10" defaultRowHeight="12.75"/>
  <cols>
    <col min="1" max="1" width="7.42578125" bestFit="1" customWidth="1"/>
    <col min="2" max="2" width="4" bestFit="1" customWidth="1"/>
    <col min="3" max="3" width="67.5703125" customWidth="1"/>
    <col min="4" max="4" width="11.28515625" customWidth="1"/>
    <col min="5" max="5" width="11.85546875" customWidth="1"/>
    <col min="6" max="6" width="12.42578125" style="4" customWidth="1"/>
    <col min="7" max="7" width="12" style="4" customWidth="1"/>
    <col min="8" max="8" width="9.42578125" style="4" customWidth="1"/>
    <col min="9" max="9" width="14" style="4" bestFit="1" customWidth="1"/>
    <col min="10" max="11" width="15.28515625" bestFit="1" customWidth="1"/>
    <col min="12" max="12" width="11.85546875" bestFit="1" customWidth="1"/>
  </cols>
  <sheetData>
    <row r="2" spans="1:11" ht="62.25" customHeight="1">
      <c r="A2" s="61" t="s">
        <v>126</v>
      </c>
      <c r="B2" s="61"/>
      <c r="C2" s="61"/>
      <c r="D2" s="61"/>
      <c r="E2" s="61"/>
      <c r="F2" s="61"/>
      <c r="G2" s="61"/>
      <c r="H2" s="61"/>
      <c r="I2" s="61"/>
      <c r="J2" s="61"/>
    </row>
    <row r="3" spans="1:11" ht="62.25" customHeight="1">
      <c r="A3" s="62" t="s">
        <v>128</v>
      </c>
      <c r="B3" s="62"/>
      <c r="C3" s="62"/>
      <c r="D3" s="62"/>
      <c r="E3" s="62"/>
      <c r="F3" s="62"/>
      <c r="G3" s="62"/>
      <c r="H3" s="62"/>
      <c r="I3" s="62"/>
      <c r="J3" s="62"/>
    </row>
    <row r="4" spans="1:11">
      <c r="A4" s="10"/>
      <c r="B4" s="10"/>
      <c r="C4" s="11" t="s">
        <v>25</v>
      </c>
      <c r="E4" s="11"/>
    </row>
    <row r="5" spans="1:11">
      <c r="A5" s="10"/>
      <c r="B5" s="10"/>
      <c r="C5" s="11"/>
      <c r="E5" s="11"/>
    </row>
    <row r="6" spans="1:11">
      <c r="A6" s="10"/>
      <c r="B6" s="10"/>
      <c r="C6" s="11" t="s">
        <v>125</v>
      </c>
      <c r="D6" s="11"/>
      <c r="E6" s="11"/>
    </row>
    <row r="7" spans="1:11" ht="32.25" customHeight="1">
      <c r="A7" s="12"/>
      <c r="B7" s="12"/>
      <c r="C7" s="60" t="s">
        <v>127</v>
      </c>
      <c r="D7" s="60"/>
      <c r="E7" s="60"/>
      <c r="F7" s="60"/>
      <c r="G7" s="60"/>
      <c r="H7" s="60"/>
      <c r="I7" s="60"/>
      <c r="J7" s="60"/>
    </row>
    <row r="8" spans="1:11" ht="25.5" customHeight="1">
      <c r="A8" s="13" t="s">
        <v>1</v>
      </c>
      <c r="B8" s="14" t="s">
        <v>2</v>
      </c>
      <c r="C8" s="2" t="s">
        <v>3</v>
      </c>
      <c r="D8" s="67" t="s">
        <v>143</v>
      </c>
      <c r="E8" s="65" t="s">
        <v>122</v>
      </c>
      <c r="F8" s="63" t="s">
        <v>121</v>
      </c>
      <c r="G8" s="67" t="s">
        <v>142</v>
      </c>
      <c r="H8" s="65" t="s">
        <v>124</v>
      </c>
      <c r="I8" s="63" t="s">
        <v>123</v>
      </c>
      <c r="J8" s="2" t="s">
        <v>18</v>
      </c>
      <c r="K8" s="48" t="s">
        <v>18</v>
      </c>
    </row>
    <row r="9" spans="1:11" ht="30" customHeight="1">
      <c r="A9" s="15"/>
      <c r="B9" s="16"/>
      <c r="C9" s="3"/>
      <c r="D9" s="68"/>
      <c r="E9" s="66"/>
      <c r="F9" s="64"/>
      <c r="G9" s="68"/>
      <c r="H9" s="66"/>
      <c r="I9" s="64"/>
      <c r="J9" s="19"/>
      <c r="K9" s="43"/>
    </row>
    <row r="10" spans="1:11">
      <c r="A10" s="50">
        <v>1</v>
      </c>
      <c r="B10" s="27" t="s">
        <v>4</v>
      </c>
      <c r="C10" s="38" t="s">
        <v>5</v>
      </c>
      <c r="D10" s="54">
        <v>300</v>
      </c>
      <c r="E10" s="39">
        <v>242</v>
      </c>
      <c r="F10" s="21">
        <v>230</v>
      </c>
      <c r="G10" s="42">
        <f>I10*1.03*1.1</f>
        <v>241.78220000000005</v>
      </c>
      <c r="H10" s="44">
        <v>246.03</v>
      </c>
      <c r="I10" s="20">
        <v>213.4</v>
      </c>
      <c r="J10" s="20">
        <f t="shared" ref="J10:J39" si="0">F10*I10</f>
        <v>49082</v>
      </c>
      <c r="K10" s="53">
        <f>D10*G10</f>
        <v>72534.660000000018</v>
      </c>
    </row>
    <row r="11" spans="1:11">
      <c r="A11" s="50">
        <v>2</v>
      </c>
      <c r="B11" s="27" t="s">
        <v>2</v>
      </c>
      <c r="C11" s="38" t="s">
        <v>19</v>
      </c>
      <c r="D11" s="54">
        <v>20</v>
      </c>
      <c r="E11" s="39">
        <v>22</v>
      </c>
      <c r="F11" s="21">
        <v>40</v>
      </c>
      <c r="G11" s="42">
        <f t="shared" ref="G11:G36" si="1">I11*1.03*1.1</f>
        <v>78.516900000000021</v>
      </c>
      <c r="H11" s="44">
        <v>285.83999999999997</v>
      </c>
      <c r="I11" s="20">
        <v>69.300000000000011</v>
      </c>
      <c r="J11" s="20">
        <f>F11*I11</f>
        <v>2772.0000000000005</v>
      </c>
      <c r="K11" s="53">
        <f t="shared" ref="K11:K78" si="2">D11*G11</f>
        <v>1570.3380000000004</v>
      </c>
    </row>
    <row r="12" spans="1:11">
      <c r="A12" s="50">
        <f>A11+1</f>
        <v>3</v>
      </c>
      <c r="B12" s="27" t="s">
        <v>4</v>
      </c>
      <c r="C12" s="38" t="s">
        <v>6</v>
      </c>
      <c r="D12" s="54">
        <v>50</v>
      </c>
      <c r="E12" s="40">
        <v>17</v>
      </c>
      <c r="F12" s="21">
        <v>75</v>
      </c>
      <c r="G12" s="42">
        <f t="shared" si="1"/>
        <v>171.98940000000002</v>
      </c>
      <c r="H12" s="44">
        <v>401.68</v>
      </c>
      <c r="I12" s="20">
        <v>151.80000000000001</v>
      </c>
      <c r="J12" s="20">
        <f t="shared" si="0"/>
        <v>11385</v>
      </c>
      <c r="K12" s="53">
        <f t="shared" si="2"/>
        <v>8599.4700000000012</v>
      </c>
    </row>
    <row r="13" spans="1:11">
      <c r="A13" s="50">
        <f>A12+1</f>
        <v>4</v>
      </c>
      <c r="B13" s="27" t="s">
        <v>2</v>
      </c>
      <c r="C13" s="38" t="s">
        <v>21</v>
      </c>
      <c r="D13" s="54">
        <v>100</v>
      </c>
      <c r="E13" s="39">
        <v>57</v>
      </c>
      <c r="F13" s="21">
        <v>150</v>
      </c>
      <c r="G13" s="42">
        <f t="shared" si="1"/>
        <v>124.63000000000002</v>
      </c>
      <c r="H13" s="44">
        <v>53.7</v>
      </c>
      <c r="I13" s="20">
        <v>110.00000000000001</v>
      </c>
      <c r="J13" s="20">
        <f t="shared" si="0"/>
        <v>16500.000000000004</v>
      </c>
      <c r="K13" s="53">
        <f t="shared" si="2"/>
        <v>12463.000000000002</v>
      </c>
    </row>
    <row r="14" spans="1:11" ht="25.5">
      <c r="A14" s="50">
        <f t="shared" ref="A14:A30" si="3">A13+1</f>
        <v>5</v>
      </c>
      <c r="B14" s="27" t="s">
        <v>4</v>
      </c>
      <c r="C14" s="38" t="s">
        <v>7</v>
      </c>
      <c r="D14" s="54">
        <v>250</v>
      </c>
      <c r="E14" s="39">
        <v>57</v>
      </c>
      <c r="F14" s="21">
        <v>370</v>
      </c>
      <c r="G14" s="42">
        <f t="shared" si="1"/>
        <v>128.36890000000002</v>
      </c>
      <c r="H14" s="44">
        <v>93.98</v>
      </c>
      <c r="I14" s="20">
        <v>113.30000000000001</v>
      </c>
      <c r="J14" s="20">
        <f t="shared" si="0"/>
        <v>41921.000000000007</v>
      </c>
      <c r="K14" s="53">
        <f t="shared" si="2"/>
        <v>32092.225000000006</v>
      </c>
    </row>
    <row r="15" spans="1:11">
      <c r="A15" s="50">
        <f t="shared" si="3"/>
        <v>6</v>
      </c>
      <c r="B15" s="27" t="s">
        <v>2</v>
      </c>
      <c r="C15" s="38" t="s">
        <v>22</v>
      </c>
      <c r="D15" s="54">
        <v>20</v>
      </c>
      <c r="E15" s="39">
        <v>7</v>
      </c>
      <c r="F15" s="33">
        <v>65</v>
      </c>
      <c r="G15" s="42">
        <f t="shared" si="1"/>
        <v>62.315000000000012</v>
      </c>
      <c r="H15" s="45">
        <v>53.7</v>
      </c>
      <c r="I15" s="20">
        <v>55.000000000000007</v>
      </c>
      <c r="J15" s="20">
        <f t="shared" si="0"/>
        <v>3575.0000000000005</v>
      </c>
      <c r="K15" s="53">
        <f t="shared" si="2"/>
        <v>1246.3000000000002</v>
      </c>
    </row>
    <row r="16" spans="1:11">
      <c r="A16" s="50">
        <f t="shared" si="3"/>
        <v>7</v>
      </c>
      <c r="B16" s="27" t="s">
        <v>4</v>
      </c>
      <c r="C16" s="17" t="s">
        <v>8</v>
      </c>
      <c r="D16" s="54">
        <v>50</v>
      </c>
      <c r="E16" s="40"/>
      <c r="F16" s="21">
        <v>80</v>
      </c>
      <c r="G16" s="42">
        <f t="shared" si="1"/>
        <v>102.19660000000002</v>
      </c>
      <c r="H16" s="44">
        <v>93.98</v>
      </c>
      <c r="I16" s="20">
        <v>90.2</v>
      </c>
      <c r="J16" s="20">
        <f t="shared" si="0"/>
        <v>7216</v>
      </c>
      <c r="K16" s="53">
        <f t="shared" si="2"/>
        <v>5109.8300000000008</v>
      </c>
    </row>
    <row r="17" spans="1:11">
      <c r="A17" s="51" t="s">
        <v>73</v>
      </c>
      <c r="B17" s="28" t="s">
        <v>26</v>
      </c>
      <c r="C17" s="29" t="s">
        <v>29</v>
      </c>
      <c r="D17" s="54">
        <v>5</v>
      </c>
      <c r="E17" s="30"/>
      <c r="F17" s="21">
        <v>20</v>
      </c>
      <c r="G17" s="42">
        <f t="shared" si="1"/>
        <v>87.241000000000014</v>
      </c>
      <c r="H17" s="44">
        <v>53.7</v>
      </c>
      <c r="I17" s="20">
        <v>77</v>
      </c>
      <c r="J17" s="20">
        <f t="shared" si="0"/>
        <v>1540</v>
      </c>
      <c r="K17" s="53">
        <f t="shared" si="2"/>
        <v>436.20500000000004</v>
      </c>
    </row>
    <row r="18" spans="1:11">
      <c r="A18" s="51" t="s">
        <v>74</v>
      </c>
      <c r="B18" s="28" t="s">
        <v>26</v>
      </c>
      <c r="C18" s="29" t="s">
        <v>30</v>
      </c>
      <c r="D18" s="54">
        <v>5</v>
      </c>
      <c r="E18" s="30"/>
      <c r="F18" s="21">
        <v>30</v>
      </c>
      <c r="G18" s="42">
        <f t="shared" si="1"/>
        <v>69.792800000000014</v>
      </c>
      <c r="H18" s="44">
        <v>53.7</v>
      </c>
      <c r="I18" s="20">
        <v>61.600000000000009</v>
      </c>
      <c r="J18" s="20">
        <f t="shared" si="0"/>
        <v>1848.0000000000002</v>
      </c>
      <c r="K18" s="53">
        <f t="shared" si="2"/>
        <v>348.96400000000006</v>
      </c>
    </row>
    <row r="19" spans="1:11">
      <c r="A19" s="51" t="s">
        <v>75</v>
      </c>
      <c r="B19" s="28" t="s">
        <v>26</v>
      </c>
      <c r="C19" s="29" t="s">
        <v>31</v>
      </c>
      <c r="D19" s="54">
        <v>5</v>
      </c>
      <c r="E19" s="30"/>
      <c r="F19" s="21">
        <v>30</v>
      </c>
      <c r="G19" s="42">
        <f t="shared" si="1"/>
        <v>54.83720000000001</v>
      </c>
      <c r="H19" s="44">
        <v>53.7</v>
      </c>
      <c r="I19" s="20">
        <v>48.400000000000006</v>
      </c>
      <c r="J19" s="20">
        <f t="shared" si="0"/>
        <v>1452.0000000000002</v>
      </c>
      <c r="K19" s="53">
        <f t="shared" si="2"/>
        <v>274.18600000000004</v>
      </c>
    </row>
    <row r="20" spans="1:11">
      <c r="A20" s="50">
        <v>9</v>
      </c>
      <c r="B20" s="27" t="s">
        <v>2</v>
      </c>
      <c r="C20" s="17" t="s">
        <v>9</v>
      </c>
      <c r="D20" s="54">
        <v>1</v>
      </c>
      <c r="E20" s="40"/>
      <c r="F20" s="21">
        <v>1</v>
      </c>
      <c r="G20" s="42">
        <f t="shared" si="1"/>
        <v>102.19660000000002</v>
      </c>
      <c r="H20" s="44">
        <v>351.52</v>
      </c>
      <c r="I20" s="20">
        <v>90.2</v>
      </c>
      <c r="J20" s="20">
        <f t="shared" si="0"/>
        <v>90.2</v>
      </c>
      <c r="K20" s="53">
        <f t="shared" si="2"/>
        <v>102.19660000000002</v>
      </c>
    </row>
    <row r="21" spans="1:11">
      <c r="A21" s="50">
        <v>10</v>
      </c>
      <c r="B21" s="27" t="s">
        <v>4</v>
      </c>
      <c r="C21" s="17" t="s">
        <v>10</v>
      </c>
      <c r="D21" s="54">
        <v>20</v>
      </c>
      <c r="E21" s="40"/>
      <c r="F21" s="21">
        <v>60</v>
      </c>
      <c r="G21" s="42">
        <f t="shared" si="1"/>
        <v>49.852000000000004</v>
      </c>
      <c r="H21" s="44">
        <v>135.35</v>
      </c>
      <c r="I21" s="20">
        <v>44</v>
      </c>
      <c r="J21" s="20">
        <f t="shared" si="0"/>
        <v>2640</v>
      </c>
      <c r="K21" s="53">
        <f t="shared" si="2"/>
        <v>997.04000000000008</v>
      </c>
    </row>
    <row r="22" spans="1:11" ht="17.25">
      <c r="A22" s="50">
        <f t="shared" si="3"/>
        <v>11</v>
      </c>
      <c r="B22" s="27" t="s">
        <v>71</v>
      </c>
      <c r="C22" s="17" t="s">
        <v>72</v>
      </c>
      <c r="D22" s="54">
        <v>10</v>
      </c>
      <c r="E22" s="40"/>
      <c r="F22" s="21">
        <v>15</v>
      </c>
      <c r="G22" s="42">
        <f t="shared" si="1"/>
        <v>196.91540000000003</v>
      </c>
      <c r="H22" s="44">
        <v>237.87</v>
      </c>
      <c r="I22" s="20">
        <v>173.8</v>
      </c>
      <c r="J22" s="20">
        <f t="shared" si="0"/>
        <v>2607</v>
      </c>
      <c r="K22" s="53">
        <f t="shared" si="2"/>
        <v>1969.1540000000005</v>
      </c>
    </row>
    <row r="23" spans="1:11">
      <c r="A23" s="50">
        <f t="shared" si="3"/>
        <v>12</v>
      </c>
      <c r="B23" s="27" t="s">
        <v>2</v>
      </c>
      <c r="C23" s="17" t="s">
        <v>20</v>
      </c>
      <c r="D23" s="54">
        <v>3</v>
      </c>
      <c r="E23" s="40"/>
      <c r="F23" s="21">
        <v>2</v>
      </c>
      <c r="G23" s="42">
        <f t="shared" si="1"/>
        <v>1495.5600000000002</v>
      </c>
      <c r="H23" s="44">
        <v>1893.62</v>
      </c>
      <c r="I23" s="20">
        <v>1320</v>
      </c>
      <c r="J23" s="20">
        <f t="shared" si="0"/>
        <v>2640</v>
      </c>
      <c r="K23" s="53">
        <f t="shared" si="2"/>
        <v>4486.68</v>
      </c>
    </row>
    <row r="24" spans="1:11">
      <c r="A24" s="50">
        <f t="shared" si="3"/>
        <v>13</v>
      </c>
      <c r="B24" s="27" t="s">
        <v>2</v>
      </c>
      <c r="C24" s="17" t="s">
        <v>24</v>
      </c>
      <c r="D24" s="54">
        <v>3</v>
      </c>
      <c r="E24" s="40"/>
      <c r="F24" s="21">
        <v>3</v>
      </c>
      <c r="G24" s="42">
        <f t="shared" si="1"/>
        <v>1869.4500000000005</v>
      </c>
      <c r="H24" s="44">
        <v>3238.33</v>
      </c>
      <c r="I24" s="20">
        <v>1650.0000000000002</v>
      </c>
      <c r="J24" s="20">
        <f>F24*I24</f>
        <v>4950.0000000000009</v>
      </c>
      <c r="K24" s="53">
        <f t="shared" si="2"/>
        <v>5608.3500000000013</v>
      </c>
    </row>
    <row r="25" spans="1:11">
      <c r="A25" s="50">
        <f t="shared" si="3"/>
        <v>14</v>
      </c>
      <c r="B25" s="27" t="s">
        <v>2</v>
      </c>
      <c r="C25" s="17" t="s">
        <v>23</v>
      </c>
      <c r="D25" s="54">
        <v>1</v>
      </c>
      <c r="E25" s="40"/>
      <c r="F25" s="21">
        <v>1</v>
      </c>
      <c r="G25" s="42">
        <f t="shared" si="1"/>
        <v>373.89000000000004</v>
      </c>
      <c r="H25" s="44">
        <v>1670.89</v>
      </c>
      <c r="I25" s="20">
        <v>330</v>
      </c>
      <c r="J25" s="20">
        <f t="shared" si="0"/>
        <v>330</v>
      </c>
      <c r="K25" s="53">
        <f t="shared" si="2"/>
        <v>373.89000000000004</v>
      </c>
    </row>
    <row r="26" spans="1:11">
      <c r="A26" s="50">
        <f t="shared" si="3"/>
        <v>15</v>
      </c>
      <c r="B26" s="27" t="s">
        <v>2</v>
      </c>
      <c r="C26" s="17" t="s">
        <v>11</v>
      </c>
      <c r="D26" s="54">
        <v>3</v>
      </c>
      <c r="E26" s="40"/>
      <c r="F26" s="21">
        <v>10</v>
      </c>
      <c r="G26" s="42">
        <f t="shared" si="1"/>
        <v>735.31700000000012</v>
      </c>
      <c r="H26" s="44">
        <v>1469.52</v>
      </c>
      <c r="I26" s="20">
        <v>649</v>
      </c>
      <c r="J26" s="20">
        <f t="shared" si="0"/>
        <v>6490</v>
      </c>
      <c r="K26" s="53">
        <f t="shared" si="2"/>
        <v>2205.9510000000005</v>
      </c>
    </row>
    <row r="27" spans="1:11">
      <c r="A27" s="50">
        <f t="shared" si="3"/>
        <v>16</v>
      </c>
      <c r="B27" s="27" t="s">
        <v>2</v>
      </c>
      <c r="C27" s="38" t="s">
        <v>76</v>
      </c>
      <c r="D27" s="54">
        <v>4</v>
      </c>
      <c r="E27" s="39">
        <v>1</v>
      </c>
      <c r="F27" s="21">
        <v>2</v>
      </c>
      <c r="G27" s="42">
        <f t="shared" si="1"/>
        <v>4860.5700000000006</v>
      </c>
      <c r="H27" s="44">
        <v>5255.4</v>
      </c>
      <c r="I27" s="20">
        <v>4290</v>
      </c>
      <c r="J27" s="20">
        <f t="shared" si="0"/>
        <v>8580</v>
      </c>
      <c r="K27" s="53">
        <f>D27*G27</f>
        <v>19442.280000000002</v>
      </c>
    </row>
    <row r="28" spans="1:11">
      <c r="A28" s="50">
        <f t="shared" si="3"/>
        <v>17</v>
      </c>
      <c r="B28" s="27" t="s">
        <v>4</v>
      </c>
      <c r="C28" s="38" t="s">
        <v>12</v>
      </c>
      <c r="D28" s="54">
        <v>100</v>
      </c>
      <c r="E28" s="39">
        <v>35</v>
      </c>
      <c r="F28" s="21">
        <v>100</v>
      </c>
      <c r="G28" s="42">
        <f t="shared" si="1"/>
        <v>44.866800000000005</v>
      </c>
      <c r="H28" s="44">
        <v>26.85</v>
      </c>
      <c r="I28" s="20">
        <v>39.6</v>
      </c>
      <c r="J28" s="20">
        <f t="shared" si="0"/>
        <v>3960</v>
      </c>
      <c r="K28" s="53">
        <f t="shared" si="2"/>
        <v>4486.68</v>
      </c>
    </row>
    <row r="29" spans="1:11">
      <c r="A29" s="50">
        <f t="shared" si="3"/>
        <v>18</v>
      </c>
      <c r="B29" s="27" t="s">
        <v>2</v>
      </c>
      <c r="C29" s="17" t="s">
        <v>13</v>
      </c>
      <c r="D29" s="54">
        <v>1</v>
      </c>
      <c r="E29" s="40"/>
      <c r="F29" s="21">
        <v>2</v>
      </c>
      <c r="G29" s="42">
        <f t="shared" si="1"/>
        <v>105.93550000000003</v>
      </c>
      <c r="H29" s="44">
        <v>209.81</v>
      </c>
      <c r="I29" s="20">
        <v>93.500000000000014</v>
      </c>
      <c r="J29" s="20">
        <f t="shared" si="0"/>
        <v>187.00000000000003</v>
      </c>
      <c r="K29" s="53">
        <f t="shared" si="2"/>
        <v>105.93550000000003</v>
      </c>
    </row>
    <row r="30" spans="1:11">
      <c r="A30" s="50">
        <f t="shared" si="3"/>
        <v>19</v>
      </c>
      <c r="B30" s="27" t="s">
        <v>2</v>
      </c>
      <c r="C30" s="17" t="s">
        <v>14</v>
      </c>
      <c r="D30" s="54">
        <v>2</v>
      </c>
      <c r="E30" s="40"/>
      <c r="F30" s="21">
        <v>10</v>
      </c>
      <c r="G30" s="42">
        <f t="shared" si="1"/>
        <v>7.477800000000002</v>
      </c>
      <c r="H30" s="44">
        <v>17.86</v>
      </c>
      <c r="I30" s="20">
        <v>6.6000000000000005</v>
      </c>
      <c r="J30" s="20">
        <f t="shared" si="0"/>
        <v>66</v>
      </c>
      <c r="K30" s="53">
        <f t="shared" si="2"/>
        <v>14.955600000000004</v>
      </c>
    </row>
    <row r="31" spans="1:11">
      <c r="A31" s="51" t="s">
        <v>137</v>
      </c>
      <c r="B31" s="27" t="s">
        <v>2</v>
      </c>
      <c r="C31" s="17" t="s">
        <v>132</v>
      </c>
      <c r="D31" s="54">
        <v>1</v>
      </c>
      <c r="E31" s="40"/>
      <c r="F31" s="33">
        <v>1</v>
      </c>
      <c r="G31" s="42">
        <f t="shared" si="1"/>
        <v>267.95450000000005</v>
      </c>
      <c r="H31" s="45">
        <v>173.65</v>
      </c>
      <c r="I31" s="20">
        <v>236.50000000000003</v>
      </c>
      <c r="J31" s="20">
        <f t="shared" si="0"/>
        <v>236.50000000000003</v>
      </c>
      <c r="K31" s="53">
        <f>D31*G31</f>
        <v>267.95450000000005</v>
      </c>
    </row>
    <row r="32" spans="1:11">
      <c r="A32" s="51" t="s">
        <v>138</v>
      </c>
      <c r="B32" s="27" t="s">
        <v>2</v>
      </c>
      <c r="C32" s="17" t="s">
        <v>133</v>
      </c>
      <c r="D32" s="54">
        <v>2</v>
      </c>
      <c r="E32" s="40"/>
      <c r="F32" s="33">
        <v>4</v>
      </c>
      <c r="G32" s="42">
        <f t="shared" si="1"/>
        <v>392.58449999999999</v>
      </c>
      <c r="H32" s="45">
        <v>152.96</v>
      </c>
      <c r="I32" s="42">
        <v>346.5</v>
      </c>
      <c r="J32" s="20">
        <f t="shared" si="0"/>
        <v>1386</v>
      </c>
      <c r="K32" s="53">
        <f t="shared" ref="K32:K35" si="4">D32*G32</f>
        <v>785.16899999999998</v>
      </c>
    </row>
    <row r="33" spans="1:12">
      <c r="A33" s="51" t="s">
        <v>139</v>
      </c>
      <c r="B33" s="27" t="s">
        <v>2</v>
      </c>
      <c r="C33" s="17" t="s">
        <v>134</v>
      </c>
      <c r="D33" s="54">
        <v>1</v>
      </c>
      <c r="E33" s="40"/>
      <c r="F33" s="33">
        <v>2</v>
      </c>
      <c r="G33" s="42">
        <f t="shared" si="1"/>
        <v>149.55600000000001</v>
      </c>
      <c r="H33" s="45">
        <v>287.43</v>
      </c>
      <c r="I33" s="42">
        <v>132</v>
      </c>
      <c r="J33" s="20">
        <f t="shared" si="0"/>
        <v>264</v>
      </c>
      <c r="K33" s="53">
        <f t="shared" si="4"/>
        <v>149.55600000000001</v>
      </c>
    </row>
    <row r="34" spans="1:12">
      <c r="A34" s="51" t="s">
        <v>140</v>
      </c>
      <c r="B34" s="27" t="s">
        <v>2</v>
      </c>
      <c r="C34" s="17" t="s">
        <v>135</v>
      </c>
      <c r="D34" s="54">
        <v>2</v>
      </c>
      <c r="E34" s="40"/>
      <c r="F34" s="33">
        <v>21</v>
      </c>
      <c r="G34" s="42">
        <f t="shared" si="1"/>
        <v>417.51050000000004</v>
      </c>
      <c r="H34" s="45">
        <v>339.15</v>
      </c>
      <c r="I34" s="42">
        <v>368.5</v>
      </c>
      <c r="J34" s="20">
        <f t="shared" si="0"/>
        <v>7738.5</v>
      </c>
      <c r="K34" s="53">
        <f t="shared" si="4"/>
        <v>835.02100000000007</v>
      </c>
    </row>
    <row r="35" spans="1:12">
      <c r="A35" s="51" t="s">
        <v>141</v>
      </c>
      <c r="B35" s="27" t="s">
        <v>2</v>
      </c>
      <c r="C35" s="17" t="s">
        <v>136</v>
      </c>
      <c r="D35" s="54">
        <v>2</v>
      </c>
      <c r="E35" s="40"/>
      <c r="F35" s="33">
        <v>21</v>
      </c>
      <c r="G35" s="42">
        <f t="shared" si="1"/>
        <v>411.279</v>
      </c>
      <c r="H35" s="45">
        <v>442.59</v>
      </c>
      <c r="I35" s="42">
        <v>363</v>
      </c>
      <c r="J35" s="20">
        <f t="shared" si="0"/>
        <v>7623</v>
      </c>
      <c r="K35" s="53">
        <f t="shared" si="4"/>
        <v>822.55799999999999</v>
      </c>
    </row>
    <row r="36" spans="1:12">
      <c r="A36" s="27">
        <v>21</v>
      </c>
      <c r="B36" s="27" t="s">
        <v>2</v>
      </c>
      <c r="C36" s="17" t="s">
        <v>15</v>
      </c>
      <c r="D36" s="54">
        <v>5</v>
      </c>
      <c r="E36" s="40"/>
      <c r="F36" s="21">
        <v>12</v>
      </c>
      <c r="G36" s="42">
        <f t="shared" si="1"/>
        <v>7.477800000000002</v>
      </c>
      <c r="H36" s="44">
        <v>2.39</v>
      </c>
      <c r="I36" s="20">
        <v>6.6000000000000005</v>
      </c>
      <c r="J36" s="20">
        <f>F36*I36</f>
        <v>79.2</v>
      </c>
      <c r="K36" s="53">
        <f t="shared" si="2"/>
        <v>37.38900000000001</v>
      </c>
    </row>
    <row r="37" spans="1:12">
      <c r="A37" s="27" t="s">
        <v>77</v>
      </c>
      <c r="B37" s="27" t="s">
        <v>2</v>
      </c>
      <c r="C37" s="17" t="s">
        <v>131</v>
      </c>
      <c r="D37" s="54">
        <v>10</v>
      </c>
      <c r="E37" s="40"/>
      <c r="F37" s="21">
        <v>118</v>
      </c>
      <c r="G37" s="20">
        <v>313.5</v>
      </c>
      <c r="H37" s="21">
        <v>283</v>
      </c>
      <c r="I37" s="49">
        <v>313.5</v>
      </c>
      <c r="J37" s="20">
        <f>F37*I37</f>
        <v>36993</v>
      </c>
      <c r="K37" s="53">
        <f t="shared" si="2"/>
        <v>3135</v>
      </c>
    </row>
    <row r="38" spans="1:12">
      <c r="A38" s="27" t="s">
        <v>78</v>
      </c>
      <c r="B38" s="27" t="s">
        <v>2</v>
      </c>
      <c r="C38" s="17" t="s">
        <v>129</v>
      </c>
      <c r="D38" s="54">
        <v>10</v>
      </c>
      <c r="E38" s="40"/>
      <c r="F38" s="21">
        <v>118</v>
      </c>
      <c r="G38" s="20">
        <v>159.5</v>
      </c>
      <c r="H38" s="21">
        <v>143</v>
      </c>
      <c r="I38" s="49">
        <v>159.5</v>
      </c>
      <c r="J38" s="20">
        <f t="shared" si="0"/>
        <v>18821</v>
      </c>
      <c r="K38" s="53">
        <f t="shared" si="2"/>
        <v>1595</v>
      </c>
    </row>
    <row r="39" spans="1:12">
      <c r="A39" s="27" t="s">
        <v>79</v>
      </c>
      <c r="B39" s="27" t="s">
        <v>2</v>
      </c>
      <c r="C39" s="17" t="s">
        <v>130</v>
      </c>
      <c r="D39" s="54">
        <v>10</v>
      </c>
      <c r="E39" s="40"/>
      <c r="F39" s="21">
        <v>118</v>
      </c>
      <c r="G39" s="20">
        <v>126.50000000000001</v>
      </c>
      <c r="H39" s="21">
        <v>114</v>
      </c>
      <c r="I39" s="49">
        <v>126.5</v>
      </c>
      <c r="J39" s="20">
        <f t="shared" si="0"/>
        <v>14927</v>
      </c>
      <c r="K39" s="53">
        <f t="shared" si="2"/>
        <v>1265.0000000000002</v>
      </c>
      <c r="L39" s="37"/>
    </row>
    <row r="40" spans="1:12">
      <c r="A40" s="28" t="s">
        <v>80</v>
      </c>
      <c r="B40" s="28" t="s">
        <v>2</v>
      </c>
      <c r="C40" s="29" t="s">
        <v>27</v>
      </c>
      <c r="D40" s="54">
        <v>8</v>
      </c>
      <c r="E40" s="30"/>
      <c r="F40" s="33">
        <v>8</v>
      </c>
      <c r="G40" s="42">
        <v>1500</v>
      </c>
      <c r="H40" s="45">
        <v>57.93</v>
      </c>
      <c r="I40" s="20">
        <v>1441.0000000000002</v>
      </c>
      <c r="J40" s="20">
        <f t="shared" ref="J40:J61" si="5">F40*I40</f>
        <v>11528.000000000002</v>
      </c>
      <c r="K40" s="53">
        <f t="shared" si="2"/>
        <v>12000</v>
      </c>
    </row>
    <row r="41" spans="1:12">
      <c r="A41" s="27">
        <v>23</v>
      </c>
      <c r="B41" s="27" t="s">
        <v>16</v>
      </c>
      <c r="C41" s="38" t="s">
        <v>17</v>
      </c>
      <c r="D41" s="54">
        <v>200</v>
      </c>
      <c r="E41" s="39">
        <v>111</v>
      </c>
      <c r="F41" s="33">
        <v>200</v>
      </c>
      <c r="G41" s="42">
        <v>45</v>
      </c>
      <c r="H41" s="45">
        <v>53.7</v>
      </c>
      <c r="I41" s="34">
        <v>36.300000000000004</v>
      </c>
      <c r="J41" s="20">
        <f t="shared" si="5"/>
        <v>7260.0000000000009</v>
      </c>
      <c r="K41" s="53">
        <f t="shared" si="2"/>
        <v>9000</v>
      </c>
    </row>
    <row r="42" spans="1:12">
      <c r="A42" s="31" t="s">
        <v>81</v>
      </c>
      <c r="B42" s="27" t="s">
        <v>2</v>
      </c>
      <c r="C42" s="32" t="s">
        <v>32</v>
      </c>
      <c r="D42" s="55">
        <v>3</v>
      </c>
      <c r="E42" s="32"/>
      <c r="F42" s="18">
        <v>3</v>
      </c>
      <c r="G42" s="42">
        <f>I42*1.03</f>
        <v>21.318595980000005</v>
      </c>
      <c r="H42" s="18">
        <v>175.85</v>
      </c>
      <c r="I42" s="34">
        <v>20.697666000000005</v>
      </c>
      <c r="J42" s="20">
        <f t="shared" si="5"/>
        <v>62.092998000000016</v>
      </c>
      <c r="K42" s="53">
        <f t="shared" si="2"/>
        <v>63.955787940000015</v>
      </c>
    </row>
    <row r="43" spans="1:12">
      <c r="A43" s="31" t="s">
        <v>82</v>
      </c>
      <c r="B43" s="27" t="s">
        <v>2</v>
      </c>
      <c r="C43" s="32" t="s">
        <v>33</v>
      </c>
      <c r="D43" s="55">
        <v>4</v>
      </c>
      <c r="E43" s="32"/>
      <c r="F43" s="18">
        <v>4</v>
      </c>
      <c r="G43" s="42">
        <f t="shared" ref="G43:G79" si="6">I43*1.03</f>
        <v>2.9123765000000006</v>
      </c>
      <c r="H43" s="18">
        <v>9.31</v>
      </c>
      <c r="I43" s="34">
        <v>2.8275500000000005</v>
      </c>
      <c r="J43" s="20">
        <f t="shared" si="5"/>
        <v>11.310200000000002</v>
      </c>
      <c r="K43" s="53">
        <f t="shared" si="2"/>
        <v>11.649506000000002</v>
      </c>
    </row>
    <row r="44" spans="1:12">
      <c r="A44" s="31" t="s">
        <v>83</v>
      </c>
      <c r="B44" s="27" t="s">
        <v>34</v>
      </c>
      <c r="C44" s="32" t="s">
        <v>35</v>
      </c>
      <c r="D44" s="55">
        <v>1</v>
      </c>
      <c r="E44" s="32"/>
      <c r="F44" s="18">
        <v>1</v>
      </c>
      <c r="G44" s="42">
        <f t="shared" si="6"/>
        <v>9.3111999999999995</v>
      </c>
      <c r="H44" s="18">
        <v>517.20000000000005</v>
      </c>
      <c r="I44" s="34">
        <v>9.0399999999999991</v>
      </c>
      <c r="J44" s="20">
        <f t="shared" si="5"/>
        <v>9.0399999999999991</v>
      </c>
      <c r="K44" s="53">
        <f t="shared" si="2"/>
        <v>9.3111999999999995</v>
      </c>
    </row>
    <row r="45" spans="1:12">
      <c r="A45" s="31" t="s">
        <v>84</v>
      </c>
      <c r="B45" s="27" t="s">
        <v>36</v>
      </c>
      <c r="C45" s="32" t="s">
        <v>37</v>
      </c>
      <c r="D45" s="55">
        <v>1</v>
      </c>
      <c r="E45" s="32"/>
      <c r="F45" s="18">
        <v>1</v>
      </c>
      <c r="G45" s="42">
        <f t="shared" si="6"/>
        <v>116.39</v>
      </c>
      <c r="H45" s="18">
        <v>310.32</v>
      </c>
      <c r="I45" s="34">
        <v>113</v>
      </c>
      <c r="J45" s="20">
        <f t="shared" si="5"/>
        <v>113</v>
      </c>
      <c r="K45" s="53">
        <f t="shared" si="2"/>
        <v>116.39</v>
      </c>
    </row>
    <row r="46" spans="1:12">
      <c r="A46" s="31" t="s">
        <v>85</v>
      </c>
      <c r="B46" s="27" t="s">
        <v>2</v>
      </c>
      <c r="C46" s="32" t="s">
        <v>38</v>
      </c>
      <c r="D46" s="55">
        <v>4</v>
      </c>
      <c r="E46" s="32"/>
      <c r="F46" s="18">
        <v>4</v>
      </c>
      <c r="G46" s="42">
        <f t="shared" si="6"/>
        <v>26.7938638</v>
      </c>
      <c r="H46" s="18">
        <v>51.72</v>
      </c>
      <c r="I46" s="34">
        <v>26.013459999999998</v>
      </c>
      <c r="J46" s="20">
        <f t="shared" si="5"/>
        <v>104.05383999999999</v>
      </c>
      <c r="K46" s="53">
        <f t="shared" si="2"/>
        <v>107.1754552</v>
      </c>
    </row>
    <row r="47" spans="1:12">
      <c r="A47" s="31" t="s">
        <v>86</v>
      </c>
      <c r="B47" s="27" t="s">
        <v>34</v>
      </c>
      <c r="C47" s="32" t="s">
        <v>39</v>
      </c>
      <c r="D47" s="55">
        <v>5</v>
      </c>
      <c r="E47" s="32"/>
      <c r="F47" s="18">
        <v>10</v>
      </c>
      <c r="G47" s="42">
        <f t="shared" si="6"/>
        <v>0.38443369800000005</v>
      </c>
      <c r="H47" s="18">
        <v>31.03</v>
      </c>
      <c r="I47" s="34">
        <v>0.37323660000000003</v>
      </c>
      <c r="J47" s="20">
        <f t="shared" si="5"/>
        <v>3.7323660000000003</v>
      </c>
      <c r="K47" s="53">
        <f t="shared" si="2"/>
        <v>1.9221684900000002</v>
      </c>
    </row>
    <row r="48" spans="1:12">
      <c r="A48" s="31" t="s">
        <v>87</v>
      </c>
      <c r="B48" s="27" t="s">
        <v>2</v>
      </c>
      <c r="C48" s="32" t="s">
        <v>40</v>
      </c>
      <c r="D48" s="55">
        <v>4</v>
      </c>
      <c r="E48" s="32"/>
      <c r="F48" s="18">
        <v>4</v>
      </c>
      <c r="G48" s="42">
        <f t="shared" si="6"/>
        <v>20.386635499999997</v>
      </c>
      <c r="H48" s="18">
        <v>25.86</v>
      </c>
      <c r="I48" s="34">
        <v>19.792849999999998</v>
      </c>
      <c r="J48" s="20">
        <f t="shared" si="5"/>
        <v>79.171399999999991</v>
      </c>
      <c r="K48" s="53">
        <f t="shared" si="2"/>
        <v>81.546541999999988</v>
      </c>
    </row>
    <row r="49" spans="1:11">
      <c r="A49" s="31" t="s">
        <v>88</v>
      </c>
      <c r="B49" s="27" t="s">
        <v>2</v>
      </c>
      <c r="C49" s="32" t="s">
        <v>41</v>
      </c>
      <c r="D49" s="55">
        <v>3</v>
      </c>
      <c r="E49" s="32"/>
      <c r="F49" s="18">
        <v>3</v>
      </c>
      <c r="G49" s="42">
        <f t="shared" si="6"/>
        <v>172.41268880000004</v>
      </c>
      <c r="H49" s="18">
        <v>62.06</v>
      </c>
      <c r="I49" s="34">
        <v>167.39096000000004</v>
      </c>
      <c r="J49" s="20">
        <f t="shared" si="5"/>
        <v>502.17288000000008</v>
      </c>
      <c r="K49" s="53">
        <f t="shared" si="2"/>
        <v>517.23806640000009</v>
      </c>
    </row>
    <row r="50" spans="1:11">
      <c r="A50" s="31" t="s">
        <v>89</v>
      </c>
      <c r="B50" s="27" t="s">
        <v>2</v>
      </c>
      <c r="C50" s="32" t="s">
        <v>42</v>
      </c>
      <c r="D50" s="55">
        <v>2</v>
      </c>
      <c r="E50" s="32"/>
      <c r="F50" s="18">
        <v>3</v>
      </c>
      <c r="G50" s="42">
        <f t="shared" si="6"/>
        <v>29.123765000000006</v>
      </c>
      <c r="H50" s="18">
        <v>37.24</v>
      </c>
      <c r="I50" s="34">
        <v>28.275500000000005</v>
      </c>
      <c r="J50" s="20">
        <f t="shared" si="5"/>
        <v>84.82650000000001</v>
      </c>
      <c r="K50" s="53">
        <f t="shared" si="2"/>
        <v>58.247530000000012</v>
      </c>
    </row>
    <row r="51" spans="1:11">
      <c r="A51" s="31" t="s">
        <v>90</v>
      </c>
      <c r="B51" s="27" t="s">
        <v>2</v>
      </c>
      <c r="C51" s="32" t="s">
        <v>43</v>
      </c>
      <c r="D51" s="55">
        <v>5</v>
      </c>
      <c r="E51" s="32"/>
      <c r="F51" s="18">
        <v>5</v>
      </c>
      <c r="G51" s="42">
        <f t="shared" si="6"/>
        <v>2.3299012000000006</v>
      </c>
      <c r="H51" s="18">
        <v>15.52</v>
      </c>
      <c r="I51" s="34">
        <v>2.2620400000000003</v>
      </c>
      <c r="J51" s="20">
        <f t="shared" si="5"/>
        <v>11.310200000000002</v>
      </c>
      <c r="K51" s="53">
        <f t="shared" si="2"/>
        <v>11.649506000000002</v>
      </c>
    </row>
    <row r="52" spans="1:11">
      <c r="A52" s="31" t="s">
        <v>91</v>
      </c>
      <c r="B52" s="27" t="s">
        <v>34</v>
      </c>
      <c r="C52" s="32" t="s">
        <v>44</v>
      </c>
      <c r="D52" s="55">
        <v>40</v>
      </c>
      <c r="E52" s="32"/>
      <c r="F52" s="18">
        <v>50</v>
      </c>
      <c r="G52" s="42">
        <f t="shared" si="6"/>
        <v>0.87371295000000015</v>
      </c>
      <c r="H52" s="18">
        <v>12.62</v>
      </c>
      <c r="I52" s="34">
        <v>0.84826500000000016</v>
      </c>
      <c r="J52" s="20">
        <f t="shared" si="5"/>
        <v>42.413250000000005</v>
      </c>
      <c r="K52" s="53">
        <f t="shared" si="2"/>
        <v>34.948518000000007</v>
      </c>
    </row>
    <row r="53" spans="1:11">
      <c r="A53" s="31" t="s">
        <v>92</v>
      </c>
      <c r="B53" s="27" t="s">
        <v>2</v>
      </c>
      <c r="C53" s="32" t="s">
        <v>45</v>
      </c>
      <c r="D53" s="55">
        <v>3</v>
      </c>
      <c r="E53" s="32"/>
      <c r="F53" s="18">
        <v>3</v>
      </c>
      <c r="G53" s="42">
        <f t="shared" si="6"/>
        <v>8.1546542000000013</v>
      </c>
      <c r="H53" s="18">
        <v>9.44</v>
      </c>
      <c r="I53" s="34">
        <v>7.9171400000000007</v>
      </c>
      <c r="J53" s="20">
        <f t="shared" si="5"/>
        <v>23.751420000000003</v>
      </c>
      <c r="K53" s="53">
        <f t="shared" si="2"/>
        <v>24.463962600000002</v>
      </c>
    </row>
    <row r="54" spans="1:11">
      <c r="A54" s="31" t="s">
        <v>93</v>
      </c>
      <c r="B54" s="27" t="s">
        <v>2</v>
      </c>
      <c r="C54" s="32" t="s">
        <v>46</v>
      </c>
      <c r="D54" s="55">
        <v>1</v>
      </c>
      <c r="E54" s="32"/>
      <c r="F54" s="18">
        <v>1</v>
      </c>
      <c r="G54" s="42">
        <f t="shared" si="6"/>
        <v>78.051690199999996</v>
      </c>
      <c r="H54" s="18">
        <v>61.27</v>
      </c>
      <c r="I54" s="34">
        <v>75.77834</v>
      </c>
      <c r="J54" s="20">
        <f t="shared" si="5"/>
        <v>75.77834</v>
      </c>
      <c r="K54" s="53">
        <f t="shared" si="2"/>
        <v>78.051690199999996</v>
      </c>
    </row>
    <row r="55" spans="1:11">
      <c r="A55" s="31" t="s">
        <v>94</v>
      </c>
      <c r="B55" s="27" t="s">
        <v>2</v>
      </c>
      <c r="C55" s="32" t="s">
        <v>47</v>
      </c>
      <c r="D55" s="55">
        <v>4</v>
      </c>
      <c r="E55" s="32"/>
      <c r="F55" s="18">
        <v>4</v>
      </c>
      <c r="G55" s="42">
        <f t="shared" si="6"/>
        <v>50.092875800000009</v>
      </c>
      <c r="H55" s="18">
        <v>31.03</v>
      </c>
      <c r="I55" s="34">
        <v>48.633860000000006</v>
      </c>
      <c r="J55" s="20">
        <f t="shared" si="5"/>
        <v>194.53544000000002</v>
      </c>
      <c r="K55" s="53">
        <f t="shared" si="2"/>
        <v>200.37150320000003</v>
      </c>
    </row>
    <row r="56" spans="1:11">
      <c r="A56" s="31" t="s">
        <v>95</v>
      </c>
      <c r="B56" s="27" t="s">
        <v>34</v>
      </c>
      <c r="C56" s="32" t="s">
        <v>48</v>
      </c>
      <c r="D56" s="55">
        <v>1</v>
      </c>
      <c r="E56" s="32"/>
      <c r="F56" s="18">
        <v>1</v>
      </c>
      <c r="G56" s="42">
        <f t="shared" si="6"/>
        <v>59.994955900000008</v>
      </c>
      <c r="H56" s="18">
        <v>10.34</v>
      </c>
      <c r="I56" s="34">
        <v>58.247530000000005</v>
      </c>
      <c r="J56" s="20">
        <f t="shared" si="5"/>
        <v>58.247530000000005</v>
      </c>
      <c r="K56" s="53">
        <f t="shared" si="2"/>
        <v>59.994955900000008</v>
      </c>
    </row>
    <row r="57" spans="1:11">
      <c r="A57" s="31" t="s">
        <v>96</v>
      </c>
      <c r="B57" s="27" t="s">
        <v>2</v>
      </c>
      <c r="C57" s="32" t="s">
        <v>49</v>
      </c>
      <c r="D57" s="55">
        <v>4</v>
      </c>
      <c r="E57" s="32"/>
      <c r="F57" s="18">
        <v>4</v>
      </c>
      <c r="G57" s="42">
        <f t="shared" si="6"/>
        <v>25.628913200000003</v>
      </c>
      <c r="H57" s="18">
        <v>35.17</v>
      </c>
      <c r="I57" s="34">
        <v>24.882440000000003</v>
      </c>
      <c r="J57" s="20">
        <f t="shared" si="5"/>
        <v>99.52976000000001</v>
      </c>
      <c r="K57" s="53">
        <f t="shared" si="2"/>
        <v>102.51565280000001</v>
      </c>
    </row>
    <row r="58" spans="1:11">
      <c r="A58" s="31" t="s">
        <v>97</v>
      </c>
      <c r="B58" s="27" t="s">
        <v>2</v>
      </c>
      <c r="C58" s="32" t="s">
        <v>119</v>
      </c>
      <c r="D58" s="55">
        <v>4</v>
      </c>
      <c r="E58" s="32"/>
      <c r="F58" s="18">
        <v>4</v>
      </c>
      <c r="G58" s="42">
        <f t="shared" si="6"/>
        <v>1.3979407200000002</v>
      </c>
      <c r="H58" s="18">
        <v>8.2200000000000006</v>
      </c>
      <c r="I58" s="34">
        <v>1.3572240000000002</v>
      </c>
      <c r="J58" s="20">
        <f t="shared" si="5"/>
        <v>5.4288960000000008</v>
      </c>
      <c r="K58" s="53">
        <f t="shared" si="2"/>
        <v>5.591762880000001</v>
      </c>
    </row>
    <row r="59" spans="1:11">
      <c r="A59" s="31" t="s">
        <v>98</v>
      </c>
      <c r="B59" s="27" t="s">
        <v>2</v>
      </c>
      <c r="C59" s="32" t="s">
        <v>50</v>
      </c>
      <c r="D59" s="55">
        <v>10</v>
      </c>
      <c r="E59" s="32"/>
      <c r="F59" s="18">
        <v>10</v>
      </c>
      <c r="G59" s="42">
        <f t="shared" si="6"/>
        <v>2.9123765000000006</v>
      </c>
      <c r="H59" s="18">
        <v>8.2799999999999994</v>
      </c>
      <c r="I59" s="34">
        <v>2.8275500000000005</v>
      </c>
      <c r="J59" s="20">
        <f t="shared" si="5"/>
        <v>28.275500000000005</v>
      </c>
      <c r="K59" s="53">
        <f t="shared" si="2"/>
        <v>29.123765000000006</v>
      </c>
    </row>
    <row r="60" spans="1:11">
      <c r="A60" s="31" t="s">
        <v>99</v>
      </c>
      <c r="B60" s="27" t="s">
        <v>2</v>
      </c>
      <c r="C60" s="32" t="s">
        <v>51</v>
      </c>
      <c r="D60" s="55">
        <v>10</v>
      </c>
      <c r="E60" s="32"/>
      <c r="F60" s="18">
        <v>10</v>
      </c>
      <c r="G60" s="42">
        <f t="shared" si="6"/>
        <v>2.6793863800000004</v>
      </c>
      <c r="H60" s="18">
        <v>8.2799999999999994</v>
      </c>
      <c r="I60" s="34">
        <v>2.6013460000000004</v>
      </c>
      <c r="J60" s="20">
        <f t="shared" si="5"/>
        <v>26.013460000000002</v>
      </c>
      <c r="K60" s="53">
        <f t="shared" si="2"/>
        <v>26.793863800000004</v>
      </c>
    </row>
    <row r="61" spans="1:11">
      <c r="A61" s="31" t="s">
        <v>100</v>
      </c>
      <c r="B61" s="27" t="s">
        <v>2</v>
      </c>
      <c r="C61" s="32" t="s">
        <v>52</v>
      </c>
      <c r="D61" s="55">
        <v>10</v>
      </c>
      <c r="E61" s="32"/>
      <c r="F61" s="18">
        <v>10</v>
      </c>
      <c r="G61" s="42">
        <f t="shared" si="6"/>
        <v>8.1546542000000013</v>
      </c>
      <c r="H61" s="18">
        <v>4.12</v>
      </c>
      <c r="I61" s="34">
        <v>7.9171400000000007</v>
      </c>
      <c r="J61" s="20">
        <f t="shared" si="5"/>
        <v>79.171400000000006</v>
      </c>
      <c r="K61" s="53">
        <f t="shared" si="2"/>
        <v>81.546542000000017</v>
      </c>
    </row>
    <row r="62" spans="1:11">
      <c r="A62" s="31" t="s">
        <v>101</v>
      </c>
      <c r="B62" s="27" t="s">
        <v>2</v>
      </c>
      <c r="C62" s="32" t="s">
        <v>53</v>
      </c>
      <c r="D62" s="55">
        <v>4</v>
      </c>
      <c r="E62" s="32"/>
      <c r="F62" s="18">
        <v>4</v>
      </c>
      <c r="G62" s="42">
        <f t="shared" si="6"/>
        <v>0.1545</v>
      </c>
      <c r="H62" s="18">
        <v>1.97</v>
      </c>
      <c r="I62" s="34">
        <v>0.15</v>
      </c>
      <c r="J62" s="20">
        <f t="shared" ref="J62:J79" si="7">F62*I62</f>
        <v>0.6</v>
      </c>
      <c r="K62" s="53">
        <f t="shared" si="2"/>
        <v>0.61799999999999999</v>
      </c>
    </row>
    <row r="63" spans="1:11">
      <c r="A63" s="31" t="s">
        <v>102</v>
      </c>
      <c r="B63" s="27" t="s">
        <v>2</v>
      </c>
      <c r="C63" s="32" t="s">
        <v>54</v>
      </c>
      <c r="D63" s="55">
        <v>4</v>
      </c>
      <c r="E63" s="32"/>
      <c r="F63" s="18">
        <v>4</v>
      </c>
      <c r="G63" s="42">
        <f t="shared" si="6"/>
        <v>20.969110800000006</v>
      </c>
      <c r="H63" s="18">
        <v>12.41</v>
      </c>
      <c r="I63" s="34">
        <v>20.358360000000005</v>
      </c>
      <c r="J63" s="20">
        <f t="shared" si="7"/>
        <v>81.433440000000019</v>
      </c>
      <c r="K63" s="53">
        <f t="shared" si="2"/>
        <v>83.876443200000026</v>
      </c>
    </row>
    <row r="64" spans="1:11">
      <c r="A64" s="31" t="s">
        <v>103</v>
      </c>
      <c r="B64" s="27" t="s">
        <v>2</v>
      </c>
      <c r="C64" s="32" t="s">
        <v>55</v>
      </c>
      <c r="D64" s="55">
        <v>4</v>
      </c>
      <c r="E64" s="32"/>
      <c r="F64" s="18">
        <v>4</v>
      </c>
      <c r="G64" s="42">
        <f t="shared" si="6"/>
        <v>19.92065526</v>
      </c>
      <c r="H64" s="18">
        <v>35.17</v>
      </c>
      <c r="I64" s="34">
        <v>19.340441999999999</v>
      </c>
      <c r="J64" s="20">
        <f t="shared" si="7"/>
        <v>77.361767999999998</v>
      </c>
      <c r="K64" s="53">
        <f t="shared" si="2"/>
        <v>79.682621040000001</v>
      </c>
    </row>
    <row r="65" spans="1:11">
      <c r="A65" s="31" t="s">
        <v>104</v>
      </c>
      <c r="B65" s="27" t="s">
        <v>2</v>
      </c>
      <c r="C65" s="32" t="s">
        <v>56</v>
      </c>
      <c r="D65" s="55">
        <v>10</v>
      </c>
      <c r="E65" s="32"/>
      <c r="F65" s="18">
        <v>10</v>
      </c>
      <c r="G65" s="42">
        <f t="shared" si="6"/>
        <v>4.4268122800000009</v>
      </c>
      <c r="H65" s="18">
        <v>5.17</v>
      </c>
      <c r="I65" s="34">
        <v>4.2978760000000005</v>
      </c>
      <c r="J65" s="20">
        <f t="shared" si="7"/>
        <v>42.978760000000008</v>
      </c>
      <c r="K65" s="53">
        <f t="shared" si="2"/>
        <v>44.268122800000008</v>
      </c>
    </row>
    <row r="66" spans="1:11">
      <c r="A66" s="31" t="s">
        <v>105</v>
      </c>
      <c r="B66" s="27" t="s">
        <v>2</v>
      </c>
      <c r="C66" s="32" t="s">
        <v>57</v>
      </c>
      <c r="D66" s="55">
        <v>4</v>
      </c>
      <c r="E66" s="32"/>
      <c r="F66" s="18">
        <v>4</v>
      </c>
      <c r="G66" s="42">
        <f t="shared" si="6"/>
        <v>9.3196048000000022</v>
      </c>
      <c r="H66" s="18">
        <v>15.52</v>
      </c>
      <c r="I66" s="34">
        <v>9.0481600000000011</v>
      </c>
      <c r="J66" s="20">
        <f t="shared" si="7"/>
        <v>36.192640000000004</v>
      </c>
      <c r="K66" s="53">
        <f t="shared" si="2"/>
        <v>37.278419200000009</v>
      </c>
    </row>
    <row r="67" spans="1:11">
      <c r="A67" s="31" t="s">
        <v>106</v>
      </c>
      <c r="B67" s="27" t="s">
        <v>2</v>
      </c>
      <c r="C67" s="32" t="s">
        <v>58</v>
      </c>
      <c r="D67" s="55">
        <v>4</v>
      </c>
      <c r="E67" s="32"/>
      <c r="F67" s="18">
        <v>4</v>
      </c>
      <c r="G67" s="42">
        <f t="shared" si="6"/>
        <v>21.085605860000008</v>
      </c>
      <c r="H67" s="18">
        <v>15.52</v>
      </c>
      <c r="I67" s="34">
        <v>20.471462000000006</v>
      </c>
      <c r="J67" s="20">
        <f t="shared" si="7"/>
        <v>81.885848000000024</v>
      </c>
      <c r="K67" s="53">
        <f t="shared" si="2"/>
        <v>84.342423440000033</v>
      </c>
    </row>
    <row r="68" spans="1:11">
      <c r="A68" s="31" t="s">
        <v>107</v>
      </c>
      <c r="B68" s="27" t="s">
        <v>2</v>
      </c>
      <c r="C68" s="32" t="s">
        <v>59</v>
      </c>
      <c r="D68" s="55">
        <v>4</v>
      </c>
      <c r="E68" s="32"/>
      <c r="F68" s="18">
        <v>4</v>
      </c>
      <c r="G68" s="42">
        <f t="shared" si="6"/>
        <v>56.849589280000011</v>
      </c>
      <c r="H68" s="18">
        <v>103.44</v>
      </c>
      <c r="I68" s="34">
        <v>55.193776000000007</v>
      </c>
      <c r="J68" s="20">
        <f t="shared" si="7"/>
        <v>220.77510400000003</v>
      </c>
      <c r="K68" s="53">
        <f t="shared" si="2"/>
        <v>227.39835712000004</v>
      </c>
    </row>
    <row r="69" spans="1:11">
      <c r="A69" s="31" t="s">
        <v>108</v>
      </c>
      <c r="B69" s="27" t="s">
        <v>2</v>
      </c>
      <c r="C69" s="32" t="s">
        <v>60</v>
      </c>
      <c r="D69" s="55">
        <v>4</v>
      </c>
      <c r="E69" s="32"/>
      <c r="F69" s="18">
        <v>4</v>
      </c>
      <c r="G69" s="42">
        <f t="shared" si="6"/>
        <v>82.129017300000015</v>
      </c>
      <c r="H69" s="18">
        <v>62.06</v>
      </c>
      <c r="I69" s="34">
        <v>79.736910000000009</v>
      </c>
      <c r="J69" s="20">
        <f t="shared" si="7"/>
        <v>318.94764000000004</v>
      </c>
      <c r="K69" s="53">
        <f t="shared" si="2"/>
        <v>328.51606920000006</v>
      </c>
    </row>
    <row r="70" spans="1:11">
      <c r="A70" s="31" t="s">
        <v>109</v>
      </c>
      <c r="B70" s="27" t="s">
        <v>2</v>
      </c>
      <c r="C70" s="32" t="s">
        <v>61</v>
      </c>
      <c r="D70" s="55">
        <v>1</v>
      </c>
      <c r="E70" s="32"/>
      <c r="F70" s="18">
        <v>1</v>
      </c>
      <c r="G70" s="42">
        <v>11.46</v>
      </c>
      <c r="H70" s="18">
        <v>19.14</v>
      </c>
      <c r="I70" s="34">
        <v>10.970894000000001</v>
      </c>
      <c r="J70" s="20">
        <f t="shared" si="7"/>
        <v>10.970894000000001</v>
      </c>
      <c r="K70" s="53">
        <f t="shared" si="2"/>
        <v>11.46</v>
      </c>
    </row>
    <row r="71" spans="1:11">
      <c r="A71" s="31" t="s">
        <v>110</v>
      </c>
      <c r="B71" s="27" t="s">
        <v>2</v>
      </c>
      <c r="C71" s="32" t="s">
        <v>62</v>
      </c>
      <c r="D71" s="55">
        <v>1</v>
      </c>
      <c r="E71" s="32"/>
      <c r="F71" s="18">
        <v>1</v>
      </c>
      <c r="G71" s="42">
        <f t="shared" si="6"/>
        <v>82.129017300000015</v>
      </c>
      <c r="H71" s="18">
        <v>62.06</v>
      </c>
      <c r="I71" s="34">
        <v>79.736910000000009</v>
      </c>
      <c r="J71" s="20">
        <f t="shared" si="7"/>
        <v>79.736910000000009</v>
      </c>
      <c r="K71" s="53">
        <f t="shared" si="2"/>
        <v>82.129017300000015</v>
      </c>
    </row>
    <row r="72" spans="1:11">
      <c r="A72" s="31" t="s">
        <v>111</v>
      </c>
      <c r="B72" s="27" t="s">
        <v>2</v>
      </c>
      <c r="C72" s="32" t="s">
        <v>63</v>
      </c>
      <c r="D72" s="55">
        <v>1</v>
      </c>
      <c r="E72" s="32"/>
      <c r="F72" s="18">
        <v>1</v>
      </c>
      <c r="G72" s="42">
        <f t="shared" si="6"/>
        <v>82.129017300000015</v>
      </c>
      <c r="H72" s="18">
        <v>62.06</v>
      </c>
      <c r="I72" s="34">
        <v>79.736910000000009</v>
      </c>
      <c r="J72" s="20">
        <f t="shared" si="7"/>
        <v>79.736910000000009</v>
      </c>
      <c r="K72" s="53">
        <f t="shared" si="2"/>
        <v>82.129017300000015</v>
      </c>
    </row>
    <row r="73" spans="1:11">
      <c r="A73" s="31" t="s">
        <v>112</v>
      </c>
      <c r="B73" s="27" t="s">
        <v>2</v>
      </c>
      <c r="C73" s="32" t="s">
        <v>64</v>
      </c>
      <c r="D73" s="55">
        <v>1</v>
      </c>
      <c r="E73" s="32"/>
      <c r="F73" s="18">
        <v>1</v>
      </c>
      <c r="G73" s="42">
        <f t="shared" si="6"/>
        <v>86.20634440000002</v>
      </c>
      <c r="H73" s="18">
        <v>103.44</v>
      </c>
      <c r="I73" s="34">
        <v>83.695480000000018</v>
      </c>
      <c r="J73" s="20">
        <f t="shared" si="7"/>
        <v>83.695480000000018</v>
      </c>
      <c r="K73" s="53">
        <f t="shared" si="2"/>
        <v>86.20634440000002</v>
      </c>
    </row>
    <row r="74" spans="1:11">
      <c r="A74" s="31" t="s">
        <v>113</v>
      </c>
      <c r="B74" s="27" t="s">
        <v>2</v>
      </c>
      <c r="C74" s="32" t="s">
        <v>65</v>
      </c>
      <c r="D74" s="55">
        <v>4</v>
      </c>
      <c r="E74" s="32"/>
      <c r="F74" s="18">
        <v>4</v>
      </c>
      <c r="G74" s="42">
        <f t="shared" si="6"/>
        <v>129.30951660000002</v>
      </c>
      <c r="H74" s="18">
        <v>23.27</v>
      </c>
      <c r="I74" s="34">
        <v>125.54322000000002</v>
      </c>
      <c r="J74" s="20">
        <f t="shared" si="7"/>
        <v>502.17288000000008</v>
      </c>
      <c r="K74" s="53">
        <f t="shared" si="2"/>
        <v>517.23806640000009</v>
      </c>
    </row>
    <row r="75" spans="1:11">
      <c r="A75" s="31" t="s">
        <v>114</v>
      </c>
      <c r="B75" s="27" t="s">
        <v>34</v>
      </c>
      <c r="C75" s="32" t="s">
        <v>66</v>
      </c>
      <c r="D75" s="55">
        <v>20</v>
      </c>
      <c r="E75" s="32"/>
      <c r="F75" s="18">
        <v>20</v>
      </c>
      <c r="G75" s="42">
        <f t="shared" si="6"/>
        <v>3.4948518000000006</v>
      </c>
      <c r="H75" s="18">
        <v>18.22</v>
      </c>
      <c r="I75" s="34">
        <v>3.3930600000000006</v>
      </c>
      <c r="J75" s="20">
        <f t="shared" si="7"/>
        <v>67.861200000000011</v>
      </c>
      <c r="K75" s="53">
        <f t="shared" si="2"/>
        <v>69.897036000000014</v>
      </c>
    </row>
    <row r="76" spans="1:11">
      <c r="A76" s="31" t="s">
        <v>115</v>
      </c>
      <c r="B76" s="27" t="s">
        <v>2</v>
      </c>
      <c r="C76" s="32" t="s">
        <v>67</v>
      </c>
      <c r="D76" s="55">
        <v>2</v>
      </c>
      <c r="E76" s="32"/>
      <c r="F76" s="18">
        <v>4</v>
      </c>
      <c r="G76" s="42">
        <f t="shared" si="6"/>
        <v>107.14059999999999</v>
      </c>
      <c r="H76" s="18">
        <v>6.21</v>
      </c>
      <c r="I76" s="34">
        <v>104.02</v>
      </c>
      <c r="J76" s="20">
        <f t="shared" si="7"/>
        <v>416.08</v>
      </c>
      <c r="K76" s="53">
        <f t="shared" si="2"/>
        <v>214.28119999999998</v>
      </c>
    </row>
    <row r="77" spans="1:11">
      <c r="A77" s="31" t="s">
        <v>116</v>
      </c>
      <c r="B77" s="27" t="s">
        <v>34</v>
      </c>
      <c r="C77" s="32" t="s">
        <v>68</v>
      </c>
      <c r="D77" s="55">
        <v>18</v>
      </c>
      <c r="E77" s="32"/>
      <c r="F77" s="18">
        <v>20</v>
      </c>
      <c r="G77" s="42">
        <f t="shared" si="6"/>
        <v>0.1648</v>
      </c>
      <c r="H77" s="18">
        <v>0.83</v>
      </c>
      <c r="I77" s="34">
        <v>0.16</v>
      </c>
      <c r="J77" s="20">
        <f t="shared" si="7"/>
        <v>3.2</v>
      </c>
      <c r="K77" s="53">
        <f t="shared" si="2"/>
        <v>2.9664000000000001</v>
      </c>
    </row>
    <row r="78" spans="1:11">
      <c r="A78" s="31" t="s">
        <v>117</v>
      </c>
      <c r="B78" s="27" t="s">
        <v>34</v>
      </c>
      <c r="C78" s="32" t="s">
        <v>69</v>
      </c>
      <c r="D78" s="55">
        <v>18</v>
      </c>
      <c r="E78" s="32"/>
      <c r="F78" s="18">
        <v>18</v>
      </c>
      <c r="G78" s="42">
        <f t="shared" si="6"/>
        <v>0.20600000000000002</v>
      </c>
      <c r="H78" s="18">
        <v>1.03</v>
      </c>
      <c r="I78" s="34">
        <v>0.2</v>
      </c>
      <c r="J78" s="20">
        <f t="shared" si="7"/>
        <v>3.6</v>
      </c>
      <c r="K78" s="53">
        <f t="shared" si="2"/>
        <v>3.7080000000000002</v>
      </c>
    </row>
    <row r="79" spans="1:11">
      <c r="A79" s="31" t="s">
        <v>118</v>
      </c>
      <c r="B79" s="27" t="s">
        <v>2</v>
      </c>
      <c r="C79" s="32" t="s">
        <v>70</v>
      </c>
      <c r="D79" s="55">
        <v>1</v>
      </c>
      <c r="E79" s="32"/>
      <c r="F79" s="18">
        <v>1</v>
      </c>
      <c r="G79" s="42">
        <f t="shared" si="6"/>
        <v>60.577431200000007</v>
      </c>
      <c r="H79" s="18">
        <v>41.38</v>
      </c>
      <c r="I79" s="20">
        <v>58.813040000000008</v>
      </c>
      <c r="J79" s="20">
        <f t="shared" si="7"/>
        <v>58.813040000000008</v>
      </c>
      <c r="K79" s="53">
        <f t="shared" ref="K79" si="8">D79*G79</f>
        <v>60.577431200000007</v>
      </c>
    </row>
    <row r="80" spans="1:11">
      <c r="A80" s="7"/>
      <c r="B80" s="8"/>
      <c r="C80" s="9"/>
      <c r="D80" s="41"/>
      <c r="E80" s="41"/>
      <c r="G80" s="52"/>
      <c r="I80" s="46" t="s">
        <v>120</v>
      </c>
      <c r="J80" s="47">
        <f>SUM(J42:J79)</f>
        <v>3779.8978939999997</v>
      </c>
      <c r="K80" s="47">
        <f>SUM(K42:K79)</f>
        <v>3639.0609470099998</v>
      </c>
    </row>
    <row r="81" spans="1:11">
      <c r="A81" s="25"/>
      <c r="B81" s="26"/>
      <c r="C81" s="22" t="s">
        <v>18</v>
      </c>
      <c r="D81" s="22"/>
      <c r="E81" s="22"/>
      <c r="F81" s="23"/>
      <c r="G81" s="24"/>
      <c r="H81" s="24"/>
      <c r="I81" s="24"/>
      <c r="J81" s="35">
        <f>SUM(J10:J79)</f>
        <v>280467.29789400008</v>
      </c>
      <c r="K81" s="56">
        <f>SUM(K10:K79)</f>
        <v>207999.99914701001</v>
      </c>
    </row>
  </sheetData>
  <mergeCells count="9">
    <mergeCell ref="C7:J7"/>
    <mergeCell ref="A2:J2"/>
    <mergeCell ref="A3:J3"/>
    <mergeCell ref="F8:F9"/>
    <mergeCell ref="E8:E9"/>
    <mergeCell ref="I8:I9"/>
    <mergeCell ref="H8:H9"/>
    <mergeCell ref="D8:D9"/>
    <mergeCell ref="G8:G9"/>
  </mergeCells>
  <pageMargins left="0.7" right="0.7" top="0.75" bottom="0.75" header="0.3" footer="0.3"/>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F40"/>
  <sheetViews>
    <sheetView tabSelected="1" workbookViewId="0">
      <selection activeCell="F41" sqref="F41"/>
    </sheetView>
  </sheetViews>
  <sheetFormatPr baseColWidth="10" defaultRowHeight="12.75"/>
  <cols>
    <col min="1" max="1" width="7.42578125" bestFit="1" customWidth="1"/>
    <col min="2" max="2" width="4" bestFit="1" customWidth="1"/>
    <col min="3" max="3" width="77" bestFit="1" customWidth="1"/>
    <col min="4" max="4" width="9.42578125" style="4" customWidth="1"/>
    <col min="5" max="5" width="14" style="4" bestFit="1" customWidth="1"/>
    <col min="6" max="6" width="21.5703125" bestFit="1" customWidth="1"/>
  </cols>
  <sheetData>
    <row r="2" spans="1:6">
      <c r="C2" s="5"/>
      <c r="D2" s="6"/>
      <c r="E2" s="6"/>
    </row>
    <row r="3" spans="1:6" ht="21">
      <c r="A3" s="10"/>
      <c r="B3" s="10"/>
      <c r="C3" s="36" t="s">
        <v>25</v>
      </c>
    </row>
    <row r="4" spans="1:6" ht="21">
      <c r="A4" s="12"/>
      <c r="B4" s="12"/>
      <c r="C4" s="12"/>
      <c r="D4" s="1"/>
      <c r="E4" s="1"/>
    </row>
    <row r="5" spans="1:6" ht="25.5" customHeight="1">
      <c r="A5" s="13" t="s">
        <v>1</v>
      </c>
      <c r="B5" s="14" t="s">
        <v>2</v>
      </c>
      <c r="C5" s="2" t="s">
        <v>3</v>
      </c>
      <c r="D5" s="2" t="s">
        <v>0</v>
      </c>
      <c r="E5" s="2" t="s">
        <v>28</v>
      </c>
      <c r="F5" s="2" t="s">
        <v>18</v>
      </c>
    </row>
    <row r="6" spans="1:6" ht="15">
      <c r="A6" s="15"/>
      <c r="B6" s="16"/>
      <c r="C6" s="3"/>
      <c r="D6" s="3"/>
      <c r="E6" s="3"/>
      <c r="F6" s="19"/>
    </row>
    <row r="7" spans="1:6">
      <c r="A7" s="27">
        <v>1</v>
      </c>
      <c r="B7" s="27" t="s">
        <v>4</v>
      </c>
      <c r="C7" s="17" t="s">
        <v>5</v>
      </c>
      <c r="D7" s="57">
        <v>300</v>
      </c>
      <c r="E7" s="20"/>
      <c r="F7" s="20"/>
    </row>
    <row r="8" spans="1:6">
      <c r="A8" s="27">
        <v>2</v>
      </c>
      <c r="B8" s="27" t="s">
        <v>2</v>
      </c>
      <c r="C8" s="17" t="s">
        <v>19</v>
      </c>
      <c r="D8" s="57">
        <v>20</v>
      </c>
      <c r="E8" s="20"/>
      <c r="F8" s="20"/>
    </row>
    <row r="9" spans="1:6">
      <c r="A9" s="27">
        <f>A8+1</f>
        <v>3</v>
      </c>
      <c r="B9" s="27" t="s">
        <v>4</v>
      </c>
      <c r="C9" s="17" t="s">
        <v>6</v>
      </c>
      <c r="D9" s="57">
        <v>50</v>
      </c>
      <c r="E9" s="20"/>
      <c r="F9" s="20"/>
    </row>
    <row r="10" spans="1:6">
      <c r="A10" s="27">
        <f>A9+1</f>
        <v>4</v>
      </c>
      <c r="B10" s="27" t="s">
        <v>2</v>
      </c>
      <c r="C10" s="17" t="s">
        <v>21</v>
      </c>
      <c r="D10" s="57">
        <v>100</v>
      </c>
      <c r="E10" s="20"/>
      <c r="F10" s="20"/>
    </row>
    <row r="11" spans="1:6" ht="25.5">
      <c r="A11" s="27">
        <f t="shared" ref="A11:A27" si="0">A10+1</f>
        <v>5</v>
      </c>
      <c r="B11" s="27" t="s">
        <v>4</v>
      </c>
      <c r="C11" s="17" t="s">
        <v>7</v>
      </c>
      <c r="D11" s="57">
        <v>250</v>
      </c>
      <c r="E11" s="20"/>
      <c r="F11" s="20"/>
    </row>
    <row r="12" spans="1:6">
      <c r="A12" s="27">
        <f t="shared" si="0"/>
        <v>6</v>
      </c>
      <c r="B12" s="27" t="s">
        <v>2</v>
      </c>
      <c r="C12" s="17" t="s">
        <v>22</v>
      </c>
      <c r="D12" s="57">
        <v>20</v>
      </c>
      <c r="E12" s="20"/>
      <c r="F12" s="20"/>
    </row>
    <row r="13" spans="1:6">
      <c r="A13" s="27">
        <f t="shared" si="0"/>
        <v>7</v>
      </c>
      <c r="B13" s="27" t="s">
        <v>4</v>
      </c>
      <c r="C13" s="17" t="s">
        <v>8</v>
      </c>
      <c r="D13" s="58">
        <v>50</v>
      </c>
      <c r="E13" s="20"/>
      <c r="F13" s="20"/>
    </row>
    <row r="14" spans="1:6">
      <c r="A14" s="27" t="s">
        <v>73</v>
      </c>
      <c r="B14" s="27" t="s">
        <v>26</v>
      </c>
      <c r="C14" s="17" t="s">
        <v>29</v>
      </c>
      <c r="D14" s="57">
        <v>5</v>
      </c>
      <c r="E14" s="20"/>
      <c r="F14" s="20"/>
    </row>
    <row r="15" spans="1:6">
      <c r="A15" s="27" t="s">
        <v>74</v>
      </c>
      <c r="B15" s="27" t="s">
        <v>26</v>
      </c>
      <c r="C15" s="17" t="s">
        <v>30</v>
      </c>
      <c r="D15" s="57">
        <v>5</v>
      </c>
      <c r="E15" s="20"/>
      <c r="F15" s="20"/>
    </row>
    <row r="16" spans="1:6">
      <c r="A16" s="27" t="s">
        <v>75</v>
      </c>
      <c r="B16" s="27" t="s">
        <v>26</v>
      </c>
      <c r="C16" s="17" t="s">
        <v>31</v>
      </c>
      <c r="D16" s="57">
        <v>5</v>
      </c>
      <c r="E16" s="20"/>
      <c r="F16" s="20"/>
    </row>
    <row r="17" spans="1:6">
      <c r="A17" s="27">
        <v>9</v>
      </c>
      <c r="B17" s="27" t="s">
        <v>2</v>
      </c>
      <c r="C17" s="17" t="s">
        <v>9</v>
      </c>
      <c r="D17" s="57">
        <v>1</v>
      </c>
      <c r="E17" s="20"/>
      <c r="F17" s="20"/>
    </row>
    <row r="18" spans="1:6">
      <c r="A18" s="27">
        <v>10</v>
      </c>
      <c r="B18" s="27" t="s">
        <v>4</v>
      </c>
      <c r="C18" s="17" t="s">
        <v>10</v>
      </c>
      <c r="D18" s="57">
        <v>20</v>
      </c>
      <c r="E18" s="20"/>
      <c r="F18" s="20"/>
    </row>
    <row r="19" spans="1:6" ht="17.25">
      <c r="A19" s="27">
        <f t="shared" si="0"/>
        <v>11</v>
      </c>
      <c r="B19" s="27" t="s">
        <v>71</v>
      </c>
      <c r="C19" s="17" t="s">
        <v>72</v>
      </c>
      <c r="D19" s="57">
        <v>10</v>
      </c>
      <c r="E19" s="20"/>
      <c r="F19" s="20"/>
    </row>
    <row r="20" spans="1:6">
      <c r="A20" s="27">
        <f t="shared" si="0"/>
        <v>12</v>
      </c>
      <c r="B20" s="27" t="s">
        <v>2</v>
      </c>
      <c r="C20" s="17" t="s">
        <v>20</v>
      </c>
      <c r="D20" s="57">
        <v>3</v>
      </c>
      <c r="E20" s="20"/>
      <c r="F20" s="20"/>
    </row>
    <row r="21" spans="1:6">
      <c r="A21" s="27">
        <f t="shared" si="0"/>
        <v>13</v>
      </c>
      <c r="B21" s="27" t="s">
        <v>2</v>
      </c>
      <c r="C21" s="17" t="s">
        <v>24</v>
      </c>
      <c r="D21" s="57">
        <v>3</v>
      </c>
      <c r="E21" s="20"/>
      <c r="F21" s="20"/>
    </row>
    <row r="22" spans="1:6">
      <c r="A22" s="27">
        <f t="shared" si="0"/>
        <v>14</v>
      </c>
      <c r="B22" s="27" t="s">
        <v>2</v>
      </c>
      <c r="C22" s="17" t="s">
        <v>23</v>
      </c>
      <c r="D22" s="57">
        <v>1</v>
      </c>
      <c r="E22" s="20"/>
      <c r="F22" s="20"/>
    </row>
    <row r="23" spans="1:6">
      <c r="A23" s="27">
        <f t="shared" si="0"/>
        <v>15</v>
      </c>
      <c r="B23" s="27" t="s">
        <v>2</v>
      </c>
      <c r="C23" s="17" t="s">
        <v>11</v>
      </c>
      <c r="D23" s="57">
        <v>3</v>
      </c>
      <c r="E23" s="20"/>
      <c r="F23" s="20"/>
    </row>
    <row r="24" spans="1:6">
      <c r="A24" s="27">
        <f t="shared" si="0"/>
        <v>16</v>
      </c>
      <c r="B24" s="27" t="s">
        <v>2</v>
      </c>
      <c r="C24" s="17" t="s">
        <v>76</v>
      </c>
      <c r="D24" s="57">
        <v>4</v>
      </c>
      <c r="E24" s="20"/>
      <c r="F24" s="20"/>
    </row>
    <row r="25" spans="1:6">
      <c r="A25" s="27">
        <f t="shared" si="0"/>
        <v>17</v>
      </c>
      <c r="B25" s="27" t="s">
        <v>4</v>
      </c>
      <c r="C25" s="17" t="s">
        <v>12</v>
      </c>
      <c r="D25" s="57">
        <v>100</v>
      </c>
      <c r="E25" s="20"/>
      <c r="F25" s="20"/>
    </row>
    <row r="26" spans="1:6">
      <c r="A26" s="27">
        <f t="shared" si="0"/>
        <v>18</v>
      </c>
      <c r="B26" s="27" t="s">
        <v>2</v>
      </c>
      <c r="C26" s="17" t="s">
        <v>13</v>
      </c>
      <c r="D26" s="57">
        <v>1</v>
      </c>
      <c r="E26" s="20"/>
      <c r="F26" s="20"/>
    </row>
    <row r="27" spans="1:6">
      <c r="A27" s="27">
        <f t="shared" si="0"/>
        <v>19</v>
      </c>
      <c r="B27" s="27" t="s">
        <v>2</v>
      </c>
      <c r="C27" s="17" t="s">
        <v>14</v>
      </c>
      <c r="D27" s="57">
        <v>2</v>
      </c>
      <c r="E27" s="20"/>
      <c r="F27" s="20"/>
    </row>
    <row r="28" spans="1:6">
      <c r="A28" s="27" t="s">
        <v>137</v>
      </c>
      <c r="B28" s="27" t="s">
        <v>2</v>
      </c>
      <c r="C28" s="17" t="s">
        <v>132</v>
      </c>
      <c r="D28" s="57">
        <v>1</v>
      </c>
      <c r="E28" s="20"/>
      <c r="F28" s="20"/>
    </row>
    <row r="29" spans="1:6">
      <c r="A29" s="27" t="s">
        <v>138</v>
      </c>
      <c r="B29" s="27" t="s">
        <v>2</v>
      </c>
      <c r="C29" s="17" t="s">
        <v>133</v>
      </c>
      <c r="D29" s="57">
        <v>2</v>
      </c>
      <c r="E29" s="20"/>
      <c r="F29" s="20"/>
    </row>
    <row r="30" spans="1:6">
      <c r="A30" s="27" t="s">
        <v>139</v>
      </c>
      <c r="B30" s="27" t="s">
        <v>2</v>
      </c>
      <c r="C30" s="17" t="s">
        <v>134</v>
      </c>
      <c r="D30" s="57">
        <v>1</v>
      </c>
      <c r="E30" s="20"/>
      <c r="F30" s="20"/>
    </row>
    <row r="31" spans="1:6">
      <c r="A31" s="27" t="s">
        <v>140</v>
      </c>
      <c r="B31" s="27" t="s">
        <v>2</v>
      </c>
      <c r="C31" s="17" t="s">
        <v>135</v>
      </c>
      <c r="D31" s="57">
        <v>2</v>
      </c>
      <c r="E31" s="20"/>
      <c r="F31" s="20"/>
    </row>
    <row r="32" spans="1:6">
      <c r="A32" s="27" t="s">
        <v>141</v>
      </c>
      <c r="B32" s="27" t="s">
        <v>2</v>
      </c>
      <c r="C32" s="17" t="s">
        <v>136</v>
      </c>
      <c r="D32" s="57">
        <v>2</v>
      </c>
      <c r="E32" s="20"/>
      <c r="F32" s="20"/>
    </row>
    <row r="33" spans="1:6">
      <c r="A33" s="27">
        <v>21</v>
      </c>
      <c r="B33" s="27" t="s">
        <v>2</v>
      </c>
      <c r="C33" s="17" t="s">
        <v>15</v>
      </c>
      <c r="D33" s="58">
        <v>5</v>
      </c>
      <c r="E33" s="20"/>
      <c r="F33" s="20"/>
    </row>
    <row r="34" spans="1:6">
      <c r="A34" s="27" t="s">
        <v>77</v>
      </c>
      <c r="B34" s="27" t="s">
        <v>2</v>
      </c>
      <c r="C34" s="17" t="s">
        <v>131</v>
      </c>
      <c r="D34" s="58">
        <v>10</v>
      </c>
      <c r="E34" s="20"/>
      <c r="F34" s="20"/>
    </row>
    <row r="35" spans="1:6">
      <c r="A35" s="27" t="s">
        <v>78</v>
      </c>
      <c r="B35" s="27" t="s">
        <v>2</v>
      </c>
      <c r="C35" s="17" t="s">
        <v>129</v>
      </c>
      <c r="D35" s="58">
        <v>10</v>
      </c>
      <c r="E35" s="20"/>
      <c r="F35" s="20"/>
    </row>
    <row r="36" spans="1:6">
      <c r="A36" s="27" t="s">
        <v>79</v>
      </c>
      <c r="B36" s="27" t="s">
        <v>2</v>
      </c>
      <c r="C36" s="17" t="s">
        <v>130</v>
      </c>
      <c r="D36" s="58">
        <v>10</v>
      </c>
      <c r="E36" s="20"/>
      <c r="F36" s="20"/>
    </row>
    <row r="37" spans="1:6">
      <c r="A37" s="27" t="s">
        <v>80</v>
      </c>
      <c r="B37" s="27" t="s">
        <v>2</v>
      </c>
      <c r="C37" s="17" t="s">
        <v>27</v>
      </c>
      <c r="D37" s="58">
        <v>8</v>
      </c>
      <c r="E37" s="20"/>
      <c r="F37" s="20"/>
    </row>
    <row r="38" spans="1:6">
      <c r="A38" s="27">
        <v>23</v>
      </c>
      <c r="B38" s="27" t="s">
        <v>16</v>
      </c>
      <c r="C38" s="17" t="s">
        <v>17</v>
      </c>
      <c r="D38" s="57">
        <v>200</v>
      </c>
      <c r="E38" s="20"/>
      <c r="F38" s="20"/>
    </row>
    <row r="40" spans="1:6">
      <c r="A40" s="25"/>
      <c r="B40" s="26"/>
      <c r="C40" s="22" t="s">
        <v>18</v>
      </c>
      <c r="D40" s="22"/>
      <c r="E40" s="22"/>
      <c r="F40" s="59">
        <v>212000</v>
      </c>
    </row>
  </sheetData>
  <pageMargins left="0.70866141732283472" right="0.70866141732283472" top="0.74803149606299213" bottom="0.74803149606299213" header="0.31496062992125984" footer="0.31496062992125984"/>
  <pageSetup paperSize="9" scale="66"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Cuadro_Unidades_precios_Anual</vt:lpstr>
      <vt:lpstr>Cuadro_Sólo Unidades_Anual</vt:lpstr>
      <vt:lpstr>Hoja3</vt:lpstr>
      <vt:lpstr>'Cuadro_Sólo Unidades_Anual'!Área_de_impresión</vt:lpstr>
      <vt:lpstr>'Cuadro_Sólo Unidades_Anual'!Títulos_a_imprimir</vt:lpstr>
    </vt:vector>
  </TitlesOfParts>
  <Company>Consorcio de Aguas Bilbao Bizkaia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Iñaki Gonzalez Ruiz</dc:creator>
  <cp:lastModifiedBy>Iñaki Gonzalez Ruiz</cp:lastModifiedBy>
  <cp:lastPrinted>2019-01-21T07:13:27Z</cp:lastPrinted>
  <dcterms:created xsi:type="dcterms:W3CDTF">2016-06-07T12:03:05Z</dcterms:created>
  <dcterms:modified xsi:type="dcterms:W3CDTF">2021-02-23T14:06:06Z</dcterms:modified>
</cp:coreProperties>
</file>