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857\"/>
    </mc:Choice>
  </mc:AlternateContent>
  <xr:revisionPtr revIDLastSave="0" documentId="8_{151D51D2-6121-40CF-9AEF-A09BCB16FC6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Tabla I" sheetId="1" r:id="rId1"/>
    <sheet name="Tabla II" sheetId="2" r:id="rId2"/>
    <sheet name="Tabla III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" i="1" l="1"/>
  <c r="D17" i="1" l="1"/>
  <c r="C19" i="2"/>
  <c r="B6" i="1" l="1"/>
  <c r="B7" i="1" s="1"/>
  <c r="B9" i="1" l="1"/>
  <c r="B10" i="1" l="1"/>
  <c r="B11" i="1" l="1"/>
  <c r="B12" i="1" l="1"/>
  <c r="B13" i="1" l="1"/>
  <c r="B14" i="1" l="1"/>
  <c r="B15" i="1" l="1"/>
  <c r="B16" i="1" l="1"/>
  <c r="D5" i="2" l="1"/>
  <c r="D17" i="2"/>
  <c r="E3" i="3" l="1"/>
  <c r="A6" i="1"/>
  <c r="A7" i="1" l="1"/>
  <c r="A8" i="1" l="1"/>
  <c r="A9" i="1" l="1"/>
  <c r="A10" i="1" l="1"/>
  <c r="A11" i="1" l="1"/>
  <c r="A12" i="1" l="1"/>
  <c r="A13" i="1" l="1"/>
  <c r="A14" i="1" l="1"/>
  <c r="A15" i="1" l="1"/>
  <c r="A16" i="1" l="1"/>
</calcChain>
</file>

<file path=xl/sharedStrings.xml><?xml version="1.0" encoding="utf-8"?>
<sst xmlns="http://schemas.openxmlformats.org/spreadsheetml/2006/main" count="24" uniqueCount="24">
  <si>
    <t>Item</t>
  </si>
  <si>
    <t>Fecha</t>
  </si>
  <si>
    <t>Consumo gas (kWh)</t>
  </si>
  <si>
    <t>Año</t>
  </si>
  <si>
    <t>Mes</t>
  </si>
  <si>
    <t>Penalización por desvíos</t>
  </si>
  <si>
    <t>Penalización</t>
  </si>
  <si>
    <t>Valor máximo penalización</t>
  </si>
  <si>
    <t>Oferta económica final</t>
  </si>
  <si>
    <t>Historico de gasto de gas</t>
  </si>
  <si>
    <t>BASE</t>
  </si>
  <si>
    <t>SIN PENALIZACIÓN</t>
  </si>
  <si>
    <t>Exceso</t>
  </si>
  <si>
    <t>Defecto</t>
  </si>
  <si>
    <t>Consumo anual 2021 (GWh)</t>
  </si>
  <si>
    <t>Gasto</t>
  </si>
  <si>
    <t>Total</t>
  </si>
  <si>
    <t>* Nota, cálculo del exceso de capacidad</t>
  </si>
  <si>
    <t>Excesos capacidad demanda (kWh-día) - ver Nota*</t>
  </si>
  <si>
    <t>Gasto anual ponderado</t>
  </si>
  <si>
    <t>SPOT</t>
  </si>
  <si>
    <t>Consumo anual estimado (GWh)</t>
  </si>
  <si>
    <t>Peajes, IEH y tasas (€)</t>
  </si>
  <si>
    <t>Precio de la molécula de gas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</si>
</sst>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5">
    <xf numFmtId="0" fontId="0" fillId="0" borderId="0" xfId="0"/>
    <xf numFmtId="43" fontId="0" fillId="0" borderId="0" xfId="1" applyFont="1"/>
    <xf numFmtId="0" fontId="2" fillId="0" borderId="3" xfId="0" applyFont="1" applyBorder="1"/>
    <xf numFmtId="44" fontId="2" fillId="0" borderId="4" xfId="0" applyNumberFormat="1" applyFont="1" applyBorder="1"/>
    <xf numFmtId="0" fontId="3" fillId="0" borderId="2" xfId="0" applyFont="1" applyBorder="1"/>
    <xf numFmtId="0" fontId="0" fillId="0" borderId="2" xfId="0" applyBorder="1"/>
    <xf numFmtId="44" fontId="0" fillId="0" borderId="4" xfId="0" applyNumberFormat="1" applyBorder="1"/>
    <xf numFmtId="0" fontId="0" fillId="0" borderId="1" xfId="0" applyBorder="1"/>
    <xf numFmtId="164" fontId="0" fillId="0" borderId="1" xfId="1" applyNumberFormat="1" applyFont="1" applyBorder="1"/>
    <xf numFmtId="0" fontId="4" fillId="0" borderId="0" xfId="0" applyFont="1"/>
    <xf numFmtId="0" fontId="6" fillId="0" borderId="2" xfId="0" applyFont="1" applyBorder="1"/>
    <xf numFmtId="44" fontId="0" fillId="2" borderId="1" xfId="2" applyFont="1" applyFill="1" applyBorder="1"/>
    <xf numFmtId="44" fontId="0" fillId="0" borderId="1" xfId="2" applyFont="1" applyFill="1" applyBorder="1"/>
    <xf numFmtId="44" fontId="0" fillId="0" borderId="0" xfId="0" applyNumberFormat="1"/>
    <xf numFmtId="0" fontId="6" fillId="0" borderId="3" xfId="0" applyFont="1" applyBorder="1"/>
    <xf numFmtId="4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0" fontId="6" fillId="0" borderId="0" xfId="0" applyFont="1"/>
    <xf numFmtId="43" fontId="5" fillId="2" borderId="4" xfId="0" applyNumberFormat="1" applyFont="1" applyFill="1" applyBorder="1"/>
    <xf numFmtId="0" fontId="2" fillId="3" borderId="0" xfId="0" applyFont="1" applyFill="1"/>
    <xf numFmtId="43" fontId="0" fillId="3" borderId="5" xfId="1" applyFont="1" applyFill="1" applyBorder="1"/>
    <xf numFmtId="43" fontId="0" fillId="3" borderId="6" xfId="1" applyFont="1" applyFill="1" applyBorder="1"/>
    <xf numFmtId="43" fontId="0" fillId="3" borderId="7" xfId="1" applyFont="1" applyFill="1" applyBorder="1"/>
    <xf numFmtId="0" fontId="0" fillId="0" borderId="0" xfId="0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20</xdr:row>
      <xdr:rowOff>66675</xdr:rowOff>
    </xdr:from>
    <xdr:to>
      <xdr:col>3</xdr:col>
      <xdr:colOff>647700</xdr:colOff>
      <xdr:row>22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BC6F1B5-9F81-457C-8931-7CC59DE2A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7458075"/>
          <a:ext cx="15621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G4" sqref="G4"/>
    </sheetView>
  </sheetViews>
  <sheetFormatPr baseColWidth="10" defaultColWidth="9.140625" defaultRowHeight="15" x14ac:dyDescent="0.25"/>
  <cols>
    <col min="2" max="2" width="10.7109375" bestFit="1" customWidth="1"/>
    <col min="3" max="3" width="4.7109375" bestFit="1" customWidth="1"/>
    <col min="4" max="4" width="18.5703125" bestFit="1" customWidth="1"/>
    <col min="5" max="5" width="35.42578125" bestFit="1" customWidth="1"/>
    <col min="6" max="6" width="19.42578125" bestFit="1" customWidth="1"/>
    <col min="7" max="7" width="18" customWidth="1"/>
    <col min="8" max="8" width="23.85546875" bestFit="1" customWidth="1"/>
    <col min="9" max="9" width="14.5703125" bestFit="1" customWidth="1"/>
  </cols>
  <sheetData>
    <row r="1" spans="1:8" ht="19.5" thickBot="1" x14ac:dyDescent="0.35">
      <c r="A1" s="9" t="s">
        <v>9</v>
      </c>
      <c r="E1" s="10" t="s">
        <v>19</v>
      </c>
      <c r="F1" s="14"/>
      <c r="G1" s="14"/>
      <c r="H1" s="19">
        <f>(F17+G17)*F25*10^6/D17</f>
        <v>0</v>
      </c>
    </row>
    <row r="2" spans="1:8" ht="18.75" x14ac:dyDescent="0.3">
      <c r="A2" s="9"/>
      <c r="E2" s="18"/>
      <c r="F2" s="18"/>
      <c r="G2" s="18"/>
    </row>
    <row r="3" spans="1:8" x14ac:dyDescent="0.25">
      <c r="B3" s="24" t="s">
        <v>1</v>
      </c>
      <c r="C3" s="24"/>
      <c r="F3" t="s">
        <v>15</v>
      </c>
      <c r="G3" s="20" t="s">
        <v>20</v>
      </c>
    </row>
    <row r="4" spans="1:8" ht="45.75" thickBot="1" x14ac:dyDescent="0.3">
      <c r="A4" s="17" t="s">
        <v>0</v>
      </c>
      <c r="B4" s="17" t="s">
        <v>3</v>
      </c>
      <c r="C4" s="17" t="s">
        <v>4</v>
      </c>
      <c r="D4" s="17" t="s">
        <v>2</v>
      </c>
      <c r="E4" s="17" t="s">
        <v>18</v>
      </c>
      <c r="F4" s="17" t="s">
        <v>22</v>
      </c>
      <c r="G4" s="17" t="s">
        <v>23</v>
      </c>
      <c r="H4" s="17"/>
    </row>
    <row r="5" spans="1:8" x14ac:dyDescent="0.25">
      <c r="A5">
        <v>1</v>
      </c>
      <c r="B5">
        <v>2021</v>
      </c>
      <c r="C5">
        <v>10</v>
      </c>
      <c r="D5" s="1">
        <v>853981.42</v>
      </c>
      <c r="E5" s="15">
        <v>101880.45</v>
      </c>
      <c r="F5" s="21"/>
      <c r="G5" s="21"/>
    </row>
    <row r="6" spans="1:8" x14ac:dyDescent="0.25">
      <c r="A6">
        <f>A5+1</f>
        <v>2</v>
      </c>
      <c r="B6">
        <f>B5</f>
        <v>2021</v>
      </c>
      <c r="C6">
        <v>11</v>
      </c>
      <c r="D6" s="1">
        <v>798548</v>
      </c>
      <c r="E6" s="15">
        <v>47969.14</v>
      </c>
      <c r="F6" s="22"/>
      <c r="G6" s="22"/>
    </row>
    <row r="7" spans="1:8" x14ac:dyDescent="0.25">
      <c r="A7">
        <f t="shared" ref="A7:A16" si="0">A6+1</f>
        <v>3</v>
      </c>
      <c r="B7">
        <f t="shared" ref="B7:B16" si="1">B6</f>
        <v>2021</v>
      </c>
      <c r="C7">
        <v>12</v>
      </c>
      <c r="D7" s="1">
        <v>2073691.28</v>
      </c>
      <c r="E7" s="15">
        <v>313982.21999999997</v>
      </c>
      <c r="F7" s="22"/>
      <c r="G7" s="22"/>
    </row>
    <row r="8" spans="1:8" x14ac:dyDescent="0.25">
      <c r="A8">
        <f t="shared" si="0"/>
        <v>4</v>
      </c>
      <c r="B8">
        <v>2022</v>
      </c>
      <c r="C8">
        <v>1</v>
      </c>
      <c r="D8" s="1">
        <v>1270563.27</v>
      </c>
      <c r="E8" s="1">
        <v>0</v>
      </c>
      <c r="F8" s="22"/>
      <c r="G8" s="22"/>
    </row>
    <row r="9" spans="1:8" x14ac:dyDescent="0.25">
      <c r="A9">
        <f t="shared" si="0"/>
        <v>5</v>
      </c>
      <c r="B9">
        <f t="shared" si="1"/>
        <v>2022</v>
      </c>
      <c r="C9">
        <v>2</v>
      </c>
      <c r="D9" s="1">
        <v>1478838.41</v>
      </c>
      <c r="E9" s="15">
        <v>9974.08</v>
      </c>
      <c r="F9" s="22"/>
      <c r="G9" s="22"/>
    </row>
    <row r="10" spans="1:8" x14ac:dyDescent="0.25">
      <c r="A10">
        <f t="shared" si="0"/>
        <v>6</v>
      </c>
      <c r="B10">
        <f t="shared" si="1"/>
        <v>2022</v>
      </c>
      <c r="C10">
        <v>3</v>
      </c>
      <c r="D10" s="1">
        <v>2042048.45</v>
      </c>
      <c r="E10" s="15">
        <v>249562.53</v>
      </c>
      <c r="F10" s="22"/>
      <c r="G10" s="22"/>
    </row>
    <row r="11" spans="1:8" x14ac:dyDescent="0.25">
      <c r="A11">
        <f t="shared" si="0"/>
        <v>7</v>
      </c>
      <c r="B11">
        <f t="shared" si="1"/>
        <v>2022</v>
      </c>
      <c r="C11">
        <v>4</v>
      </c>
      <c r="D11" s="1">
        <v>1457752.32</v>
      </c>
      <c r="E11" s="15">
        <v>25008.09</v>
      </c>
      <c r="F11" s="22"/>
      <c r="G11" s="22"/>
    </row>
    <row r="12" spans="1:8" x14ac:dyDescent="0.25">
      <c r="A12">
        <f t="shared" si="0"/>
        <v>8</v>
      </c>
      <c r="B12">
        <f t="shared" si="1"/>
        <v>2022</v>
      </c>
      <c r="C12">
        <v>5</v>
      </c>
      <c r="D12" s="1">
        <v>1361574.85</v>
      </c>
      <c r="E12" s="15">
        <v>97068.25</v>
      </c>
      <c r="F12" s="22"/>
      <c r="G12" s="22"/>
    </row>
    <row r="13" spans="1:8" x14ac:dyDescent="0.25">
      <c r="A13">
        <f t="shared" si="0"/>
        <v>9</v>
      </c>
      <c r="B13">
        <f t="shared" si="1"/>
        <v>2022</v>
      </c>
      <c r="C13">
        <v>6</v>
      </c>
      <c r="D13" s="1">
        <v>1991010.17</v>
      </c>
      <c r="E13" s="15">
        <v>348208.05</v>
      </c>
      <c r="F13" s="22"/>
      <c r="G13" s="22"/>
    </row>
    <row r="14" spans="1:8" x14ac:dyDescent="0.25">
      <c r="A14">
        <f t="shared" si="0"/>
        <v>10</v>
      </c>
      <c r="B14">
        <f t="shared" si="1"/>
        <v>2022</v>
      </c>
      <c r="C14">
        <v>7</v>
      </c>
      <c r="D14" s="1">
        <v>1091243.19</v>
      </c>
      <c r="E14" s="1">
        <v>0</v>
      </c>
      <c r="F14" s="22"/>
      <c r="G14" s="22"/>
    </row>
    <row r="15" spans="1:8" x14ac:dyDescent="0.25">
      <c r="A15">
        <f t="shared" si="0"/>
        <v>11</v>
      </c>
      <c r="B15">
        <f t="shared" si="1"/>
        <v>2022</v>
      </c>
      <c r="C15">
        <v>8</v>
      </c>
      <c r="D15" s="1">
        <v>726689.8</v>
      </c>
      <c r="E15" s="1">
        <v>0</v>
      </c>
      <c r="F15" s="22"/>
      <c r="G15" s="22"/>
    </row>
    <row r="16" spans="1:8" ht="15.75" thickBot="1" x14ac:dyDescent="0.3">
      <c r="A16">
        <f t="shared" si="0"/>
        <v>12</v>
      </c>
      <c r="B16">
        <f t="shared" si="1"/>
        <v>2022</v>
      </c>
      <c r="C16">
        <v>9</v>
      </c>
      <c r="D16" s="1">
        <v>1001943.03</v>
      </c>
      <c r="E16" s="15">
        <v>4925.03</v>
      </c>
      <c r="F16" s="23"/>
      <c r="G16" s="23"/>
    </row>
    <row r="17" spans="2:9" x14ac:dyDescent="0.25">
      <c r="C17" t="s">
        <v>16</v>
      </c>
      <c r="D17" s="1">
        <f>SUM(D5:D16)</f>
        <v>16147884.189999999</v>
      </c>
      <c r="E17" s="1"/>
      <c r="F17" s="1"/>
      <c r="G17" s="1"/>
      <c r="I17" s="16"/>
    </row>
    <row r="18" spans="2:9" x14ac:dyDescent="0.25">
      <c r="D18" s="1"/>
      <c r="E18" s="1"/>
      <c r="F18" s="1"/>
      <c r="G18" s="1"/>
    </row>
    <row r="19" spans="2:9" x14ac:dyDescent="0.25">
      <c r="D19" s="1"/>
      <c r="E19" s="1"/>
      <c r="F19" s="1"/>
      <c r="G19" s="1"/>
    </row>
    <row r="20" spans="2:9" x14ac:dyDescent="0.25">
      <c r="B20" t="s">
        <v>17</v>
      </c>
      <c r="D20" s="1"/>
      <c r="E20" s="1"/>
      <c r="F20" s="1"/>
      <c r="G20" s="1"/>
    </row>
    <row r="21" spans="2:9" x14ac:dyDescent="0.25">
      <c r="D21" s="1"/>
      <c r="E21" s="1"/>
      <c r="F21" s="1"/>
      <c r="G21" s="1"/>
    </row>
    <row r="22" spans="2:9" x14ac:dyDescent="0.25">
      <c r="D22" s="1"/>
      <c r="E22" s="1"/>
      <c r="F22" s="1"/>
      <c r="G22" s="1"/>
    </row>
    <row r="23" spans="2:9" x14ac:dyDescent="0.25">
      <c r="D23" s="1"/>
      <c r="E23" s="1"/>
      <c r="F23" s="1"/>
      <c r="G23" s="1"/>
    </row>
    <row r="24" spans="2:9" x14ac:dyDescent="0.25">
      <c r="D24" s="1"/>
      <c r="E24" s="1"/>
      <c r="F24" s="1"/>
      <c r="G24" s="1"/>
    </row>
    <row r="25" spans="2:9" x14ac:dyDescent="0.25">
      <c r="D25" s="1" t="s">
        <v>21</v>
      </c>
      <c r="E25" s="1"/>
      <c r="F25" s="1">
        <v>17</v>
      </c>
      <c r="G25" s="1"/>
    </row>
  </sheetData>
  <mergeCells count="1">
    <mergeCell ref="B3:C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45CD7-0397-4FE2-9EEE-73D88904A366}">
  <dimension ref="A1:D19"/>
  <sheetViews>
    <sheetView workbookViewId="0">
      <selection activeCell="C19" sqref="C19"/>
    </sheetView>
  </sheetViews>
  <sheetFormatPr baseColWidth="10" defaultRowHeight="15" x14ac:dyDescent="0.25"/>
  <cols>
    <col min="2" max="2" width="25.140625" bestFit="1" customWidth="1"/>
    <col min="3" max="3" width="23.42578125" customWidth="1"/>
  </cols>
  <sheetData>
    <row r="1" spans="1:4" x14ac:dyDescent="0.25">
      <c r="A1" s="9" t="s">
        <v>5</v>
      </c>
    </row>
    <row r="4" spans="1:4" x14ac:dyDescent="0.25">
      <c r="A4" s="7"/>
      <c r="B4" s="7" t="s">
        <v>14</v>
      </c>
      <c r="C4" s="7" t="s">
        <v>6</v>
      </c>
    </row>
    <row r="5" spans="1:4" x14ac:dyDescent="0.25">
      <c r="A5" s="7" t="s">
        <v>12</v>
      </c>
      <c r="B5" s="8">
        <v>29</v>
      </c>
      <c r="C5" s="11"/>
      <c r="D5" s="13" t="e">
        <f>AVERAGE(C5:C10)</f>
        <v>#DIV/0!</v>
      </c>
    </row>
    <row r="6" spans="1:4" x14ac:dyDescent="0.25">
      <c r="A6" s="7"/>
      <c r="B6" s="8">
        <v>27</v>
      </c>
      <c r="C6" s="11"/>
    </row>
    <row r="7" spans="1:4" x14ac:dyDescent="0.25">
      <c r="A7" s="7"/>
      <c r="B7" s="8">
        <v>25</v>
      </c>
      <c r="C7" s="11"/>
    </row>
    <row r="8" spans="1:4" x14ac:dyDescent="0.25">
      <c r="A8" s="7"/>
      <c r="B8" s="8">
        <v>22</v>
      </c>
      <c r="C8" s="11"/>
    </row>
    <row r="9" spans="1:4" x14ac:dyDescent="0.25">
      <c r="A9" s="7"/>
      <c r="B9" s="8">
        <v>20</v>
      </c>
      <c r="C9" s="11"/>
    </row>
    <row r="10" spans="1:4" x14ac:dyDescent="0.25">
      <c r="A10" s="7"/>
      <c r="B10" s="8">
        <v>18</v>
      </c>
      <c r="C10" s="11"/>
    </row>
    <row r="11" spans="1:4" x14ac:dyDescent="0.25">
      <c r="A11" s="7" t="s">
        <v>10</v>
      </c>
      <c r="B11" s="8">
        <v>17</v>
      </c>
      <c r="C11" s="12" t="s">
        <v>11</v>
      </c>
    </row>
    <row r="12" spans="1:4" x14ac:dyDescent="0.25">
      <c r="A12" s="7"/>
      <c r="B12" s="8">
        <v>16</v>
      </c>
      <c r="C12" s="11"/>
    </row>
    <row r="13" spans="1:4" x14ac:dyDescent="0.25">
      <c r="A13" s="7"/>
      <c r="B13" s="8">
        <v>15</v>
      </c>
      <c r="C13" s="11"/>
    </row>
    <row r="14" spans="1:4" x14ac:dyDescent="0.25">
      <c r="A14" s="7"/>
      <c r="B14" s="8">
        <v>14</v>
      </c>
      <c r="C14" s="11"/>
    </row>
    <row r="15" spans="1:4" x14ac:dyDescent="0.25">
      <c r="A15" s="7"/>
      <c r="B15" s="8">
        <v>13</v>
      </c>
      <c r="C15" s="11"/>
    </row>
    <row r="16" spans="1:4" x14ac:dyDescent="0.25">
      <c r="A16" s="7"/>
      <c r="B16" s="8">
        <v>12</v>
      </c>
      <c r="C16" s="11"/>
    </row>
    <row r="17" spans="1:4" x14ac:dyDescent="0.25">
      <c r="A17" s="7" t="s">
        <v>13</v>
      </c>
      <c r="B17" s="8">
        <v>11</v>
      </c>
      <c r="C17" s="11"/>
      <c r="D17" s="13" t="e">
        <f>AVERAGE(C12:C17)</f>
        <v>#DIV/0!</v>
      </c>
    </row>
    <row r="18" spans="1:4" ht="15.75" thickBot="1" x14ac:dyDescent="0.3"/>
    <row r="19" spans="1:4" ht="15.75" thickBot="1" x14ac:dyDescent="0.3">
      <c r="B19" s="5" t="s">
        <v>7</v>
      </c>
      <c r="C19" s="6" t="e">
        <f>MAX(D5,D17)</f>
        <v>#DIV/0!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A7249-297A-4D5E-9FD0-AD878CA3E295}">
  <dimension ref="C2:E3"/>
  <sheetViews>
    <sheetView workbookViewId="0">
      <selection activeCell="E3" sqref="E3"/>
    </sheetView>
  </sheetViews>
  <sheetFormatPr baseColWidth="10" defaultRowHeight="15" x14ac:dyDescent="0.25"/>
  <cols>
    <col min="3" max="3" width="34.5703125" bestFit="1" customWidth="1"/>
    <col min="5" max="5" width="38.85546875" customWidth="1"/>
  </cols>
  <sheetData>
    <row r="2" spans="3:5" ht="15.75" thickBot="1" x14ac:dyDescent="0.3"/>
    <row r="3" spans="3:5" ht="24" thickBot="1" x14ac:dyDescent="0.4">
      <c r="C3" s="4" t="s">
        <v>8</v>
      </c>
      <c r="D3" s="2"/>
      <c r="E3" s="3" t="e">
        <f>'Tabla II'!C19+'Tabla I'!H1</f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Tabla I</vt:lpstr>
      <vt:lpstr>Tabla II</vt:lpstr>
      <vt:lpstr>Tabla III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 Virumbrales</dc:creator>
  <cp:lastModifiedBy>Ziortza Lopez Bidaguren</cp:lastModifiedBy>
  <dcterms:created xsi:type="dcterms:W3CDTF">2015-06-05T18:19:34Z</dcterms:created>
  <dcterms:modified xsi:type="dcterms:W3CDTF">2023-03-14T12:06:50Z</dcterms:modified>
</cp:coreProperties>
</file>