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84" windowWidth="22068" windowHeight="9480"/>
  </bookViews>
  <sheets>
    <sheet name="Hoja1" sheetId="1" r:id="rId1"/>
    <sheet name="Hoja2" sheetId="2" r:id="rId2"/>
    <sheet name="Hoja3" sheetId="3" r:id="rId3"/>
  </sheets>
  <calcPr calcId="124519"/>
</workbook>
</file>

<file path=xl/calcChain.xml><?xml version="1.0" encoding="utf-8"?>
<calcChain xmlns="http://schemas.openxmlformats.org/spreadsheetml/2006/main">
  <c r="G232" i="1"/>
  <c r="F232"/>
  <c r="G215"/>
  <c r="G230"/>
  <c r="E215"/>
  <c r="F215"/>
  <c r="F230"/>
  <c r="G228"/>
  <c r="G226"/>
  <c r="G224"/>
  <c r="G222"/>
  <c r="G220"/>
  <c r="G218"/>
  <c r="G216"/>
  <c r="G210"/>
  <c r="G213"/>
  <c r="E210"/>
  <c r="F210"/>
  <c r="F213"/>
  <c r="G211"/>
  <c r="G205"/>
  <c r="G208"/>
  <c r="E205"/>
  <c r="F205"/>
  <c r="F208"/>
  <c r="G206"/>
  <c r="G194"/>
  <c r="G203"/>
  <c r="E194"/>
  <c r="F194"/>
  <c r="F203"/>
  <c r="G201"/>
  <c r="G199"/>
  <c r="G197"/>
  <c r="G195"/>
  <c r="G189"/>
  <c r="G192"/>
  <c r="E189"/>
  <c r="F189"/>
  <c r="F192"/>
  <c r="G190"/>
  <c r="G174"/>
  <c r="G187"/>
  <c r="E174"/>
  <c r="F174"/>
  <c r="F187"/>
  <c r="G185"/>
  <c r="G183"/>
  <c r="G181"/>
  <c r="G179"/>
  <c r="G177"/>
  <c r="G175"/>
  <c r="G166"/>
  <c r="G172"/>
  <c r="E166"/>
  <c r="F166"/>
  <c r="F172"/>
  <c r="G170"/>
  <c r="G168"/>
  <c r="G141"/>
  <c r="G164"/>
  <c r="E141"/>
  <c r="F141"/>
  <c r="F164"/>
  <c r="G162"/>
  <c r="G160"/>
  <c r="G158"/>
  <c r="G156"/>
  <c r="G154"/>
  <c r="G152"/>
  <c r="G150"/>
  <c r="G148"/>
  <c r="G146"/>
  <c r="G144"/>
  <c r="G142"/>
  <c r="G126"/>
  <c r="G139"/>
  <c r="E126"/>
  <c r="F126"/>
  <c r="F139"/>
  <c r="G137"/>
  <c r="G135"/>
  <c r="G133"/>
  <c r="G131"/>
  <c r="G129"/>
  <c r="G127"/>
  <c r="G83"/>
  <c r="G124"/>
  <c r="E83"/>
  <c r="F83"/>
  <c r="F124"/>
  <c r="G122"/>
  <c r="G120"/>
  <c r="G118"/>
  <c r="G116"/>
  <c r="G114"/>
  <c r="G112"/>
  <c r="G110"/>
  <c r="G108"/>
  <c r="G106"/>
  <c r="G104"/>
  <c r="G102"/>
  <c r="G100"/>
  <c r="G98"/>
  <c r="G96"/>
  <c r="G94"/>
  <c r="G92"/>
  <c r="G90"/>
  <c r="G88"/>
  <c r="G86"/>
  <c r="G84"/>
  <c r="G63"/>
  <c r="G81"/>
  <c r="E63"/>
  <c r="F63"/>
  <c r="F81"/>
  <c r="G79"/>
  <c r="G77"/>
  <c r="G75"/>
  <c r="G73"/>
  <c r="G71"/>
  <c r="G69"/>
  <c r="G67"/>
  <c r="G65"/>
  <c r="G54"/>
  <c r="G61"/>
  <c r="E54"/>
  <c r="F54"/>
  <c r="F61"/>
  <c r="G59"/>
  <c r="G57"/>
  <c r="G55"/>
  <c r="G46"/>
  <c r="G52"/>
  <c r="E46"/>
  <c r="F46"/>
  <c r="F52"/>
  <c r="G50"/>
  <c r="G48"/>
  <c r="G23"/>
  <c r="G44"/>
  <c r="E23"/>
  <c r="F23"/>
  <c r="F44"/>
  <c r="G42"/>
  <c r="G40"/>
  <c r="G38"/>
  <c r="G36"/>
  <c r="G34"/>
  <c r="G32"/>
  <c r="G30"/>
  <c r="G28"/>
  <c r="G26"/>
  <c r="G24"/>
  <c r="G4"/>
  <c r="G21"/>
  <c r="E4"/>
  <c r="F4"/>
  <c r="F21"/>
  <c r="G19"/>
  <c r="G17"/>
  <c r="G15"/>
  <c r="G13"/>
  <c r="G11"/>
  <c r="G9"/>
  <c r="G7"/>
  <c r="G5"/>
</calcChain>
</file>

<file path=xl/sharedStrings.xml><?xml version="1.0" encoding="utf-8"?>
<sst xmlns="http://schemas.openxmlformats.org/spreadsheetml/2006/main" count="538" uniqueCount="338">
  <si>
    <t>REFORMA INTERIOR OFICINAS ETAP SOLLANO</t>
  </si>
  <si>
    <t>Presupuesto</t>
  </si>
  <si>
    <t>Código</t>
  </si>
  <si>
    <t>Resumen</t>
  </si>
  <si>
    <t>ImpPres</t>
  </si>
  <si>
    <t>Nat</t>
  </si>
  <si>
    <t>Ud</t>
  </si>
  <si>
    <t>CanPres</t>
  </si>
  <si>
    <t>PrPres</t>
  </si>
  <si>
    <t xml:space="preserve">01           </t>
  </si>
  <si>
    <t>DEMOLICIONES Y ACTUACIONES PREVIAS</t>
  </si>
  <si>
    <t>Capítulo</t>
  </si>
  <si>
    <t/>
  </si>
  <si>
    <t xml:space="preserve">D01UM010     </t>
  </si>
  <si>
    <t>Retirada de mobiliario y cortinas</t>
  </si>
  <si>
    <t>Partida</t>
  </si>
  <si>
    <t>m²</t>
  </si>
  <si>
    <t xml:space="preserve">m². Retirada de mobiliario, cortinas y demás enseres existentes, por medios manuales, incluso traslado a pié de carga, sin transporte y con p.p. de costes indirectos.
</t>
  </si>
  <si>
    <t xml:space="preserve">RADF20a      </t>
  </si>
  <si>
    <t>Desmontaje de mamparas i/ puertas</t>
  </si>
  <si>
    <t>m2</t>
  </si>
  <si>
    <t xml:space="preserve">Desmontaje de mamparas divisorias de oficinas y de mampara acristalada anexa al almacén existentes, a base de estructura de aluminio, paneles de madera y vidrio, incluso desmontaje de puertas, con retirada de escombros a punto de carga. Incluso parte proporcional de herramientas y medios auxiliares. Medida la superficie a desmontar.
</t>
  </si>
  <si>
    <t xml:space="preserve">RADW.1a      </t>
  </si>
  <si>
    <t>Levantado barandilla metálica</t>
  </si>
  <si>
    <t>m</t>
  </si>
  <si>
    <t xml:space="preserve">Levantado parcial de tramos horizontales de barandilla metálica sobre zócalo, recortado dejando la barandillas inclinadas sobre escalera intactas, incluso retirada de rodapié metálico que envuelve la barandilla ejecutado por medios manuales. Incluso retirada de escombros y carga. Medida la longitud realmente desmontada.  Totalmente desmontada.
</t>
  </si>
  <si>
    <t xml:space="preserve">EADF.1b      </t>
  </si>
  <si>
    <t>Demol zócalo perimetral escaleras</t>
  </si>
  <si>
    <t xml:space="preserve">Demolición completa de zócalo perimetral en hueco de escalera, incluso  gresite, dejando el canto forjado limpio, según detalle documentación grágica, ejecutado por medios manuales, incluso retirada de escombros al punto de carga (no incluye carga ni transporte al vertedero) según NTE/ADD-9. Totalmente desmontado.
</t>
  </si>
  <si>
    <t xml:space="preserve">EADR.1hb     </t>
  </si>
  <si>
    <t>Demol pav terrazo y rodapié c/mart+compr i/mort. agarre</t>
  </si>
  <si>
    <t xml:space="preserve">Demolición parcial de pavimento de terrazo en hall y rodapié, incluso mortero de agarre hasta forjado, con martillo rompedor y compresor de aire, incluso retirada de escombros al punto de carga (no incluye carga ni transporte al vertedero) según NTE/ADD-10. Medida la superficie realmente demolida.
</t>
  </si>
  <si>
    <t xml:space="preserve">RADF.7ab     </t>
  </si>
  <si>
    <t>PA Apertura hueco en vidro fachada para climatización</t>
  </si>
  <si>
    <t>ud</t>
  </si>
  <si>
    <t xml:space="preserve">P.A. Apertura de huecos necesarios en vidrios de carpintería de fachada, para conductos de climatización, incluso pasatubos,. limpieza y retirada de escombros a pié de carga y p.p. de medios auxiliares. Medida la unidad ejecutada.
</t>
  </si>
  <si>
    <t xml:space="preserve">RADI18a      </t>
  </si>
  <si>
    <t>Desm inst eléctrica y luminarias</t>
  </si>
  <si>
    <t xml:space="preserve">Desmontaje parcial de instalación eléctrica afectada existente, arrancado de canalizaciones, cableado, equipos de iluminación, luminarias, mecanismos y demás elementos necesarios. Retirada a pie de carga de materiales y escombros resultantes.  Incluso parte proporcional de herramientas, medios auxiliares y andamios necesarios para la realización de los trabajos. Medido el conjunto de la instalación desmontada.
</t>
  </si>
  <si>
    <t xml:space="preserve">RADI21a      </t>
  </si>
  <si>
    <t>Desm inst climatización</t>
  </si>
  <si>
    <t xml:space="preserve">Desmontaje parcial de instalación de climatización afectada existente, cableado, equipos, etc., realizada con medios manuales, incluso retirada de escombros al punto de carga  . Medido el conjunto de la instalación desmontada.
</t>
  </si>
  <si>
    <t>01</t>
  </si>
  <si>
    <t xml:space="preserve">0111         </t>
  </si>
  <si>
    <t>ALBAÑILERIA</t>
  </si>
  <si>
    <t xml:space="preserve">ERSW.1d      </t>
  </si>
  <si>
    <t>Recrecido piso mortero cto HALL</t>
  </si>
  <si>
    <t xml:space="preserve">Recrecido de suelo en zona de hall con mortero de cemento para recrecido de suelos, en espesor necesario para alcanzar la cota de suelo acabado con el pavimento nuevo instalado , igual a la cota actual, con resistencia a compresión M10, i/maestreado y totalmente nivelado para instalar directamente el pavimento adherido sobre él.. Medida la superficie ejecutada.
</t>
  </si>
  <si>
    <t xml:space="preserve">EFFC.3baa    </t>
  </si>
  <si>
    <t>Tabique fábrica LHD revestir 25x12x9</t>
  </si>
  <si>
    <t xml:space="preserve">Tabique de ladrillo cerámico hueco doble para revestir de dimensiones 25x12x9 cm colocado a panderete y tomado con mortero de cemento M 5, i/p.p. de colocación de premarcos y dinteles si fuera necesario, replanteo, roturas, humedecido de las piezas, aplomado, nivelado, cortes, remates, piezas especiales, llagueado y limpieza, cumpliendo las especificaciones establecidas en el CTE DB SE F. Medida la superficie ejecutada.
</t>
  </si>
  <si>
    <t xml:space="preserve">EFFC.3bba    </t>
  </si>
  <si>
    <t>Tabique fábrica LHD revestir 25x12x9 medio pie</t>
  </si>
  <si>
    <t xml:space="preserve">Fábrica interior de ladrillo cerámico hueco doble para revestir de dimensiones 25x12x9 cm colocado a medio pie y tomado con mortero de cemento M 5, i/p.p. de replanteo, roturas, aplomado, nivelado, cortes, remates, piezas especiales, llagueado y limpieza, cumpliendo las especificaciones establecidas en el CTE DB SE F. Medida la superficie ejecutada.
</t>
  </si>
  <si>
    <t xml:space="preserve">ERPE13da     </t>
  </si>
  <si>
    <t>Enf mto cto M-5 maes, talo, bruñi</t>
  </si>
  <si>
    <t>Enfoscado maestreado, talochado y bruñido de paramentos verticales con mortero de cemento M-5, s/NTE-RPE. Medido deduciendo huecos.</t>
  </si>
  <si>
    <t xml:space="preserve">ERPG.7b      </t>
  </si>
  <si>
    <t>Guarnecido y enlucido perliescayola</t>
  </si>
  <si>
    <t xml:space="preserve">Guarnecido maestreado y enlucido con perliescayola, en superficies verticales y horizontales, con maestras intermedias separadas 1m y alineadas con cuerda,  i/ formación de rincones, aristas y otros remates, p.p. de guardavivos de chapa galvanizada o PVC, malla plástica tensada, distribución de material en planta, limpieza posterior de tajos y p.p. de costes indirectos, s/NTE/RPG-10, 11, 12 y 13. Medida la superficie deduciendo huecos.
</t>
  </si>
  <si>
    <t xml:space="preserve">02061        </t>
  </si>
  <si>
    <t>Reparación frente forjado hueco escalera</t>
  </si>
  <si>
    <t xml:space="preserve">Reparación de frentes de forjado, en zona donde se ha picado el zócalo en hueco de escalera con raseo, talochado y bruñido de paramentos con mortero de cemento M-5, s/NTE-RPE. Totalmente acabado.
</t>
  </si>
  <si>
    <t xml:space="preserve">0206         </t>
  </si>
  <si>
    <t>PA Cerrado huecos monitores y remates</t>
  </si>
  <si>
    <t xml:space="preserve">P.A. Cerrado del hueco de los monitores y remates necesarios: enlucido, guarnecido y pintado de zona de antiguos monitores que se han reubicado, remates, etc,... para dejar las superficies totalmente acabadas y rematada. 
</t>
  </si>
  <si>
    <t xml:space="preserve">03091        </t>
  </si>
  <si>
    <t>PA Refuerzo subestructura apoyo pantallas</t>
  </si>
  <si>
    <t xml:space="preserve">P.A. Refuerzo de subestructura existente para apoyo de las pantallas que se van a mantenerm, p.p. de medios auxiliares necesarios. Totalmente ejecutado.
</t>
  </si>
  <si>
    <t xml:space="preserve">03.08        </t>
  </si>
  <si>
    <t>AYUDAS ALBAÑILERÍA RESTO GREMIOS</t>
  </si>
  <si>
    <t>UD</t>
  </si>
  <si>
    <t xml:space="preserve">Ayudas de albañilería a resto de gremios, considerandose los trabajos de ayudas de albañílería que necesiten los gremios como: apertura y cierre de rozas, recibido de cajas de todo tipo en electricidad, climatización y resto gremios, recibido de conductos o sus soportes que precisen ser recibidos o protegidos con mortero, aperturas de huecos en techos, en carpintería/vidrio de fachada, replanteos de cualquier índole, aportación de la maquinaria y medios auxiliares a gremios para acceder a los niveles de trabajo y realizarlos con seguridad, marcado de niveles, ayuda en acopio de materiales a gremios, limpiezas parciales según requiera el trascurso de la obra y la general  de obra tanto interior como exterior, etc..
</t>
  </si>
  <si>
    <t xml:space="preserve">0307         </t>
  </si>
  <si>
    <t>PA. IMPREVISTOS</t>
  </si>
  <si>
    <t xml:space="preserve">P.A. Imprevisto que puedan surgir durante el desarrollo e las obras. A justificar.
</t>
  </si>
  <si>
    <t>0111</t>
  </si>
  <si>
    <t xml:space="preserve">02           </t>
  </si>
  <si>
    <t>PAVIMENTOS</t>
  </si>
  <si>
    <t xml:space="preserve">
</t>
  </si>
  <si>
    <t xml:space="preserve">0403         </t>
  </si>
  <si>
    <t>PAVIMENTO  TEXTIL CORKTEX</t>
  </si>
  <si>
    <t xml:space="preserve">Suministro y colocación de pavimento CORKTEX en todos los suelos de la reforma, de la casa SMARTFLOORS, serie LOUVRE en losetas de 60x60cm, colocado directamente con adhesivo, sobre la baldosa existente ó sobre el recrecido nivelado, según los casos. Compuesto por una base compacta de aglomerado de gránulos de corcho y caucho, de gran resistencia a la compresión, acabado en un tejido textil de alta tenacidad. Totalmente colocado, con p.p. de medios auliiares necesarios, perfiles de remate y demás materiales necesarios.
</t>
  </si>
  <si>
    <t xml:space="preserve">ERSR82a      </t>
  </si>
  <si>
    <t>Rodapié BLANCO MELAMINA</t>
  </si>
  <si>
    <t xml:space="preserve">Rodapié de aglomerado de madera de alta densidad de 7x1.7 cm con acabado superficial melamina en color blanco, colocado con puntas y cola blanca, incluso p.p. de recortes. Medida la longitud ejecutada.
</t>
  </si>
  <si>
    <t>02</t>
  </si>
  <si>
    <t xml:space="preserve">03           </t>
  </si>
  <si>
    <t>FALSOS TECHOS</t>
  </si>
  <si>
    <t xml:space="preserve">ERTP.1bb     </t>
  </si>
  <si>
    <t>Techo registrable pl y-lam vinil 595x595x13</t>
  </si>
  <si>
    <t xml:space="preserve">Falso techo modular registrable en todos los techos excepto el del hall, que se mantiene, formado por una estructura de perfiles de chapa de acero galvanizada revestida por una cara con una lámina prelacada en su cara vista, modulado a base de perfiles angulares perímetrales, primarios y secundarios, debidamente suspendida del forjado y formando una cuadrícula de 600-600mm y sobre la cuál se colocan simplemente apoyadas las placas modelo vinílico. Incluso p.p. de replanteo, nivelación, remate a paramentos, accesorios de fijación y,  montaje y desmontaje de andamios, con p.p. de medios auxiliares necesarios. Acabado para pintar. Medida la superficie ejecutada.
</t>
  </si>
  <si>
    <t xml:space="preserve">0303         </t>
  </si>
  <si>
    <t>FOSO Frente perimetral en "L" y-lam nor 13mm</t>
  </si>
  <si>
    <t>ml</t>
  </si>
  <si>
    <t xml:space="preserve">Suministro y colocación de frente perimetral para formación de foso, en forma de "L" formado por una  placa de yeso laminado de 13 mm de espesor, colocadas con tornillos sobre subestructura de acero galvanizadoy suspendidas del forjado soporte mediante cuelgues cada 0.75m. Los cuelgues adaptados a la geometría que les corresponda según proyecto. Incluso p.p. de replanteo, nivelación, sellado y lucido en todas sus juntas, elementos de remate, accesorios de fijación y,  montaje y desmontaje de andamios. Acabado para pintar. Medida la superficie ejecutada.
</t>
  </si>
  <si>
    <t xml:space="preserve">ENTL.8ceb    </t>
  </si>
  <si>
    <t>Barrera Acústica  MW 80mm part interiores</t>
  </si>
  <si>
    <t xml:space="preserve">Suministro y colocación de barrera acústica para divisorias, instalada a través del plenum, entre el forjado y las mamparas divisorias o tabique , formada por panel semirrígido de lana mineral, Arena Plenum "ISOVER" de 80 mm de espesor, revestido por las dos caras con un complejo kraft-aluminio y sellada con cinta de aluminio. . Totalmente sellado. Medida la longitud ejecutada.
</t>
  </si>
  <si>
    <t>03</t>
  </si>
  <si>
    <t xml:space="preserve">04           </t>
  </si>
  <si>
    <t>CARPINTERIA INTERIOR: MAMPARAS DIVISORIAS.BARANDILLA VIDRIO</t>
  </si>
  <si>
    <t xml:space="preserve">				
</t>
  </si>
  <si>
    <t xml:space="preserve">EPMM.1acd    </t>
  </si>
  <si>
    <t>Mamp acristalada DELBIN GLASS DG66T</t>
  </si>
  <si>
    <t xml:space="preserve">Suministro e instalación de mampara acristalada modelo DELBIN GLASS DG66T todo vidrio de suelo a techo montada con perfilería de aluminio anodizado plata de espesor 45mm en suelo, techo y remates a paredes. Sin junquillos vistos en perfilería de aluminio. Perfiles de suelo y techo con carriles para inserción de herraje de alineamiento en empalmes. Vidrio laminar butiral de 6+6 de seguridad transparente continuo sin perfilería intermedia y con inserción en mampara mediante canal central. Unión de los vidrios entre sí mediante juntas de PVC transparente autoadhesivas en forma de "H" quedando enrasadas con la superficie del vidrio por ambas caras. Goma perimetral para sujección de vidrio a una cara de la mampara. Con certificado acústico Rw=37dB.Totalmente colocada. Medida la superficie ejecutada.
*NOTAS: Vidrios cortados en piezas de máximo 1100mm de ancho, siempre y cuando el acceso a la planta de montaje lo permita y su peso no exceda el valor permisible para su manejo y traslado a obra. No está incluída la decoración vinílica.
Dimensiones totales:
M1: 2 de 1.72x2.50 m
M2: 1 de (0.53+2.07) x2.50 m
M3: 1 de 0.90x2.50 m
</t>
  </si>
  <si>
    <t xml:space="preserve">EPMM.1aaa    </t>
  </si>
  <si>
    <t>Mamp ciega DELBIN V-LINE</t>
  </si>
  <si>
    <t xml:space="preserve">Suministro e instalación de mampara modelo DELBIN V-LINE toda ciega de suelo a techo compuesta de estructura interna de aluminio, cámara interior rellena de lana de roca de 40kg/m3 de densidad para aislamiento acústico y paneles en ambas caras de tablero de suelo a techo de aglomerado de 16mm de espesor acabado en melamina y canteado colapur en sus 4 costados. Espesor total del conjunto de 77mm. Rodatecho, rodasuelo y perfiles de salida de pared en aluminio anodizado plata. Juntas verticales entre tableros mediante perfil entrecalle de PVC de 10mm de ancho y 10mm de espesor de suelo a techo. Paneles de tablero de ancho aprox. 1.000mm, completamente registrables de forma individual. Con certificado acústico RW=40dB. Totalmente colocada. Medida la superficie ejecutada. La mampara irá reforzada para albergar instalaciones y soportar equipos audivisuales etc,..
M4: 1 de 3.84x2.50 m
</t>
  </si>
  <si>
    <t xml:space="preserve">04041        </t>
  </si>
  <si>
    <t>Módulo técnico MT</t>
  </si>
  <si>
    <t xml:space="preserve">Suministro e instalación de módulo técnico modelo DELBIN MTEC de 150mm de longitud y 77mm de espesor total para refuerzo de puerta mimetizada DELBIN modelo DPM90 y para electrificación y paso de instalaciones. Compuesto de estructura interna reforzada de aluminio, cámara interior rellena de lana de roca de 40kg/m3 de densidad para aislamiento acústico y paneles en ambas caras de tablero de suelo a techo de aglomerado de 16mm de espesor acabado en melamina y canteado colapur en sus 4 costados. Rodatecho y rodasuelo en aluminio anodizado plata. Sin perfil de remate de aluminio exterior en los laterales acabando el tablero completamente visto en sus cantos. Paneles enrasados por ambas caras con los tableros de la mampara o puerta contigua quedando integrado y mimetizado.
</t>
  </si>
  <si>
    <t xml:space="preserve">04051        </t>
  </si>
  <si>
    <t>Puerta DELBIN MIMETIZADA DPM90 SILENT CLOSE</t>
  </si>
  <si>
    <t xml:space="preserve">Suministro e instalación de UD. PUERTA DELBIN MIMETIZADA modelo DPM90 SILENT CLOSE con hoja de 2.30m de altura, 0.91 m de ancho y 77mm de espesor. Construída con estructura interna  de aluminio y doble panel de 16mm de espesor de tablero aglomerado acabado en melamina y canteado colapur en sus 4 costados. Recerco de aluminio en el contorno de la puerta y marco acabado anodizado plata semioculto con galce que produce un solape de las juntas elásticas. Perfil interior de aluminio anodizado plata extensible para ajustar y minimizar el hueco entre puerta y suelo. Paneles enrasados por ambas caras con los tableros de la mampara contigua quedando integrada y mimetizada. Cámar interior rellena de lana de roca de 40kg/m3 de densidad para aislamiento acústico. Cerradura magnética empotrada que permite el cierre de la puerta mediante el sistema SILENT-CLOSE eliminando el golpe y evitando rayaduras y desperfectos en el marco. Juego de manivelas de diseño Brescia con roseta cuadrada. Bombín para cierre con llave, 4 bisagras semiocultas DELBIN modelo A70. Incluye tarja superior desde la altura de puerta hasta techo compuesta de estructura interna de aluminio anodizado plata, doble panel de 16mm de espesor de tablero aglomerado acabado en melamina y canteado colapur en sus 4 costados e interior relleno de lana de roca de 40kg/m3 de densidad. Con certificado acústico Rw=32 dB. Totalmente colocada. Medida la superficie ejecutada.
</t>
  </si>
  <si>
    <t xml:space="preserve">04061        </t>
  </si>
  <si>
    <t>Armario acabado igual mampara ciega</t>
  </si>
  <si>
    <t xml:space="preserve">Suministro y colocación de conjunto de armarios bajos de puertas abatibles, y zona superior con baldas, de dimensiones 1200mm de ancho por 450mm de profundidad, construídos con  tablero de aglomerado melaminado de 16mm de espesor con puertas abatibles y estantes de 30mm de espesor. Zócalo de aluminio anodizado plata a juego con mamparas. Totalmente colocado. 
</t>
  </si>
  <si>
    <t xml:space="preserve">ERPD.1ba     </t>
  </si>
  <si>
    <t>Vinilo mamparas acristaladas</t>
  </si>
  <si>
    <t xml:space="preserve">P.A Suministro y colocación de vinilo esmerilado translúcido (12 m2). A determinar en obra. Totalmente colocado.
</t>
  </si>
  <si>
    <t xml:space="preserve">1103         </t>
  </si>
  <si>
    <t>BARANDILLA  VIDRIO 8+8 perfil aluminio</t>
  </si>
  <si>
    <t>ud.</t>
  </si>
  <si>
    <t xml:space="preserve">ud. Suministro y colocación de barandilla de vidrio CORTIZO VIEW CRYSTAL PLUS ó similar, montaje anclado en borde forjado, de 0.95 m. de altura. Formada por perfil de aluminio y viidrio laminar de seguridad Stadip compuesto por dos vidrios de 8+8 mm de espesor unidos mediante lámina de butiral de polivinilo incoloro de 0,76 mm, homologado. Incluídos calzos y juntas de acristalamiento, tapas embellecedoras laterales y fijaciones a forjado.  Medida la unidad instalada. La barandilla se colocará en el borde del hueco de escalera según documentación gráfica.
2ud. de 3.90ml
</t>
  </si>
  <si>
    <t xml:space="preserve">0408         </t>
  </si>
  <si>
    <t>Sustitución puerta hueco actual de servidores</t>
  </si>
  <si>
    <t xml:space="preserve">Sustitución de puerta de hueco actual de servidores por nueva a determinar en obra. 
</t>
  </si>
  <si>
    <t>04</t>
  </si>
  <si>
    <t xml:space="preserve">06           </t>
  </si>
  <si>
    <t>ELECTRICIDAD Y TELECOMUNICACIONES</t>
  </si>
  <si>
    <t xml:space="preserve">0601         </t>
  </si>
  <si>
    <t>CUADRO GENERAL</t>
  </si>
  <si>
    <t xml:space="preserve">Instalación de cuadro general de BT formado por una envolvente metálica conforme a norma UNE-EN 60439.41 grado de protección IP437 sistema funcional Prisma "Plus" de Schneider-electric de 1380x600+300x300mm con pasillo lateral de 300mm en chapa electrozincada de 1mm de espesor con puerta transparente, 2 lotes de estanqueidad incluso perfiles, soportes, fondo, marco, placas, tapas etc,  conteniendo el siguiente aparataje:  1ud. cuadro PRAGMA, 1 ud. puerta plana PRAGMA, 1ud. repartidor 4x125A, 1 ud. Térmico 4x40A, 17ud. Diferencial 2x25 A 30mA, 1 ud. diferencial 4x25A, 300mA, 6 ud. Térmico 2x10A, 11 ud. érmico 2x16A, 1ud. Térmico 4x25A, 1 ud. reloj data Micro, 1 ud. contador 2x4A. Totalmente intalado y funcionando.
</t>
  </si>
  <si>
    <t xml:space="preserve">0602         </t>
  </si>
  <si>
    <t>ACOMETIDA A NUEVO CUADRO</t>
  </si>
  <si>
    <t xml:space="preserve">Instalación de acomertida desde el cuadro general existente hasta el nuevo cuadro en la sala del rack, mediante instalación de cable de 5x10mm 0.6/KV LH compuesto por conductores clase 5, tensión de servicio 0,6/1 kV aislados por XLPE y con una cubierta exterior de PVC, no propagador de llama (UNE-EN 50265-2-1),según REBT; totalmente instalada. Medida la longitud instalada.
</t>
  </si>
  <si>
    <t xml:space="preserve">0603         </t>
  </si>
  <si>
    <t>CABLE 3X1.5 MM 0.6/KV LH</t>
  </si>
  <si>
    <t xml:space="preserve">Conducción eléctrica formada por cable de Cu flexible RZ1-K(AS) de 3x1,5 mm2, compuesto por conductores clase 5, tensión de servicio 0,6/1 kV, con aislamiento XLPE, no propagador de llama (UNE-EN 50265-2-1), no propagador de incendios (UNE-EN 50266-2), libre de halógenos (UNE-EN 50267-2-1), baja emisión de humos (UNE-EN 50267-2) y baja emisión de gases corrosivos (UNE-EN 50267-2-2); para instalación en bandeja y/o bajo tubo. Incluso cajas de derivación, bornas, identificación, matrial auxiliar y mano de obra. Construída según la REBT y normas de la compañia suministradora.  Medida la longitud instalada.
</t>
  </si>
  <si>
    <t xml:space="preserve">EIEB.3bcb    </t>
  </si>
  <si>
    <t>Cond Cu RZ1-K(AS) 0,6/1kV 3x2,5</t>
  </si>
  <si>
    <t xml:space="preserve">Conducción eléctrica formada por cable de Cu flexible RZ1-K(AS) de 3x2,5 mm2, compuesto por conductores clase 5, tensión de servicio 0,6/1 kV, con aislamiento XLPE, no propagador de llama (UNE-EN 50265-2-1), no propagador de incendios (UNE-EN 50266-2), libre de halógenos (UNE-EN 50267-2-1), baja emisión de humos (UNE-EN 50267-2) y baja emisión de gases corrosivos (UNE-EN 50267-2-2); para instalación en bandeja y/ó bajo tubo.Incluso cajas de derivación, bornas, identificación, matrial auxiliar y mano de obra. Construída según la REBT y normas de la compañia suministradora.  Medida la longitud instalada.
</t>
  </si>
  <si>
    <t xml:space="preserve">EIEB.3bcc    </t>
  </si>
  <si>
    <t>Cond Cu RZ1-K(AS) 0,6/1kV 3x4 band</t>
  </si>
  <si>
    <t xml:space="preserve">Conducción eléctrica formada por cable de Cu flexible RZ1-K(AS) de 3x4 mm2, compuesto por conductores clase 5, tensión de servicio 0,6/1 kV, con aislamiento XLPE, no propagador de llama (UNE-EN 50265-2-1), no propagador de incendios (UNE-EN 50266-2), libre de halógenos (UNE-EN 50267-2-1), baja emisión de humos (UNE-EN 50267-2) y baja emisión de gases corrosivos (UNE-EN 50267-2-2); para instalación en bandeja  y/ó bajo tubo.Incluso cajas de derivación, bornas, identificación, matrial auxiliar y mano de obra. Construída según la REBT y normas de la compañia suministradora.  Medida la longitud instalada.
</t>
  </si>
  <si>
    <t xml:space="preserve">EIEI.1bb     </t>
  </si>
  <si>
    <t>Pto luz senc emp 1,5/est DN16</t>
  </si>
  <si>
    <t xml:space="preserve">Punto de luz sencillo en conductor H07V-K 2x1,5+ T mm2; instalación empotrada bajo tubo PVC corrugado flexible diámetro 16 mm, apertura de rozas, prefijado y conexión. Incluso cajas de registro y derivación, elementos de anclaje y conexion medfiante bornas adecuadas, etiquetados en todo su recorrido y elementos necesarios para su fijación. Medida la unidad instalada.
</t>
  </si>
  <si>
    <t xml:space="preserve">EIES30bb     </t>
  </si>
  <si>
    <t>Base enchufe 10/16A spf bip+TTL est</t>
  </si>
  <si>
    <t>Base de enchufe 10/16A 250V, bipolar +T lateral, serie estándar, certificado calidad AENOR, según UNE 20315; instalado con cable de cobre de 2,5 mm2, bajo tubo de PVC rígido de 16 mm de diámetro; instalación de superficie en caja PVC, i/sujeción y conexionado. Medida la unidad instalada</t>
  </si>
  <si>
    <t xml:space="preserve">EIEB81ea     </t>
  </si>
  <si>
    <t>Canlz band PVC lisa 60x300mm</t>
  </si>
  <si>
    <t>Canalización en bandeja PVC lisa 60x300 mm, para protección instalación eléctrica, protección contra impactos 20J, clasificacion al fuego M1; instalación de superficie según REBT, i/piezas de sujeción, continuidad y cubierta. Medida la longitud ejecutada.</t>
  </si>
  <si>
    <t xml:space="preserve">EIEB84i      </t>
  </si>
  <si>
    <t>Canlz canal PVC 60x60 BLANCA A PUESTOS TRABAJO</t>
  </si>
  <si>
    <t xml:space="preserve">Canalización en canal PVC color blanco, para canalización en superficie a cada puesto de trabajo, colocada en el suelo pegada a la perfilería de la fachada( tipo rodapié). Incluso tapa, protección contra impactos IK-09, para protección y conduccion de cables; instalación de superficie según REBT, i/piezas de sujeción y continuidad. Medida la longitud ejecutada.
</t>
  </si>
  <si>
    <t xml:space="preserve">EIEB60cb     </t>
  </si>
  <si>
    <t>Canlz emp tb flx PVC libre halógenos ø20</t>
  </si>
  <si>
    <t xml:space="preserve">Canalización eléctrica bajo tubo de PVC libre halógenos corrugado flexible, diámetro nominal 20 mm, aislante y no propagador de la llama, resistencia al impacto 1 J, resistencia a compresión 320 N, UNE-EN 50086-1; instalación empotrada ó por falso techo según los casos, según REBT, i/apertura de rozas y prefijado. Medida la longitud ejecutada.
</t>
  </si>
  <si>
    <t xml:space="preserve">EIEB60cc     </t>
  </si>
  <si>
    <t>Canlz emp tb flx PVC libre halógenos ø25</t>
  </si>
  <si>
    <t xml:space="preserve">Canalización eléctrica bajo tubo de PVC libre halógenos corrugado flexible, diámetro nominal 25 mm, aislante y no propagador de la llama, resistencia al impacto 1 J, resistencia a compresión 320 N, UNE-EN 50086-1; instalación empotrada ó por falso techo según los casos según REBT, i/apertura de rozas y prefijado. Medida la longitud ejecutada.
</t>
  </si>
  <si>
    <t xml:space="preserve">EIEB80aa     </t>
  </si>
  <si>
    <t>Canlz band perf a galv 15x50</t>
  </si>
  <si>
    <t>Canalización en bandeja perforada 15x50 mm de acero galvanizado, protección instalación eléctrica; instalación de superficie según REBT, i/piezas de sujeción y continuidad. Medida la longitud ejecutada.</t>
  </si>
  <si>
    <t xml:space="preserve">EIEB21bd     </t>
  </si>
  <si>
    <t>Caj registro</t>
  </si>
  <si>
    <t xml:space="preserve">Suministro y colocación de caja de registro, con entrada de cables y tubos por conos multidiámetro, fijación por tornillos; instalación de superficie, i/fijación y conexionado. Medida la unidad instalada.
</t>
  </si>
  <si>
    <t xml:space="preserve">0616         </t>
  </si>
  <si>
    <t>Puestos de trabajo</t>
  </si>
  <si>
    <t xml:space="preserve">Suministro e instalación de caja de superficie registrable para puesto de trabajo con las siguientes elementos: 2 tomas de fuerza tipo Schucko 10/16A red normal, 2 tomas de fuerza  tipo Schucko 10/16A SAI,. 2 tomas de datos RJ-45. Medida la unidad ejecutada.EIES30bb     
</t>
  </si>
  <si>
    <t xml:space="preserve">06511        </t>
  </si>
  <si>
    <t>Toma red RJ45</t>
  </si>
  <si>
    <t xml:space="preserve">Ud.Toma doble con conectores tipo RJ-45 de 8 contactos, categoría 6, marco y embellecedor. Totalmente instalada.
</t>
  </si>
  <si>
    <t xml:space="preserve">EIAD.2a      </t>
  </si>
  <si>
    <t>Cable 4 pares UTP cat 6 datos</t>
  </si>
  <si>
    <t>Cable de datos 4 pares UTP categoría 6, para distribución horizontal en sistemas de cableado estructurado de altas prestaciones, fabricado según TIA/EIA 568-B.2, ISO/IEC 11801 e IEC 61156-5, EN 50173-1 e IEC 60332-1, no apantallado, con cubierta de PVC, en color gris., suministrado en caja de 305 m, incluidos módulos RJ 45 cat 6, totlamente instalado. Medida la longitud ejecutada.</t>
  </si>
  <si>
    <t xml:space="preserve">EIAD.8b      </t>
  </si>
  <si>
    <t>Panel 24 puertos RJ45 cat 6 UTP RED DATOS</t>
  </si>
  <si>
    <t>Panel de 24 puertos RJ45 cat 6 UTP, sin apantallar, incluido módulos y guía cables trasero, de dimensiones 19"x1U, totalmente instalado y conexionado.  Medida la unidad instalada.</t>
  </si>
  <si>
    <t xml:space="preserve">0618         </t>
  </si>
  <si>
    <t>Traslado y conexionado de equipos a nueva sala RACK</t>
  </si>
  <si>
    <t xml:space="preserve">Trabajos necesarios para el traslado y conexionado del cuadro de Rack existente a la nueva sala del RACK mediante tendido de cable 12x0.25mm/PLC-12C, cable 8x1.5 mm 0.6/1KV LH, cable 2x1.5 mm trenzado apantallado incendios. Medida la unidad ejecutada.
</t>
  </si>
  <si>
    <t xml:space="preserve">0619         </t>
  </si>
  <si>
    <t>P.A. Traslado de RACK y monitores</t>
  </si>
  <si>
    <t xml:space="preserve">P.A Trabajos correspondientes al  traslado del RACK y monitores a la nueva ubicación, incluído los soportes, Traslado del RACK y equipamiento informático y puesta en marcha.
</t>
  </si>
  <si>
    <t xml:space="preserve">0620         </t>
  </si>
  <si>
    <t>SAI para puestos de trabajo</t>
  </si>
  <si>
    <t xml:space="preserve">Suministro e instalación de SAI Sistema de Alimentación Ininterrumpida para alimentar en tensión segura los puestos de trabajo, de 3 KW (3KVA) de potencia modelo SM3.000 de 3kVA Monofásico 230V 50Hz, tecnología ON-LINE Doble conversión con display digital. Compuesto por un rectificador – cargador con corrector automático PFC &gt;0,98. Inversor con tecnología PWN y control DSP última generación, By-pass automático y By-pass de mantenimientocon posibilidad de configurar en paralelo redundante N+X. Con baterías de plomo hermético sin mantenimiento, con una autonomía típica de 10 minutos. Comunicación: contactos libres de potencial, interface RS232, ranuras para adaptadores MODBUS y SNMP. Incluso accesorios necesarios para su correcta instalación. Incluso tendido de cable necesario desde el dispositivo hasta cada puesto de trabajo. Totalmente montado, conexionado y puesta en marcha por la empresa instaladora para la comprobación de su correcto funcionamiento.
</t>
  </si>
  <si>
    <t>06</t>
  </si>
  <si>
    <t xml:space="preserve">061          </t>
  </si>
  <si>
    <t>ILUMINACION</t>
  </si>
  <si>
    <t xml:space="preserve">140063624    </t>
  </si>
  <si>
    <t>LED Downlight- PMWR200-23W-BLE-4000</t>
  </si>
  <si>
    <t xml:space="preserve">Suministro y colocación de luminaria LED Downlight PMWR 200-23W-BLE-4000, p.p. de medios auxiliares necesarios. Totalmente instalada y funcionando.
</t>
  </si>
  <si>
    <t xml:space="preserve">0612         </t>
  </si>
  <si>
    <t>LED PanelRc-Sy Sq595-35W-BLE-4000-WH-U19</t>
  </si>
  <si>
    <t xml:space="preserve">Suministro y colocación de luminaria LED Panel Rc Sy Sq595-35W BLE 4000 WH U19, p.p. de medios auxiliares necesarios. Totalmente instalada y funcionando.
</t>
  </si>
  <si>
    <t xml:space="preserve">0613         </t>
  </si>
  <si>
    <t>LED PAnel RC-Sy re295-35W-BLE-4000-WH-U19</t>
  </si>
  <si>
    <t xml:space="preserve">Suministro y colocación de luminaria LED Panel Rc Sy RE295-35W BLE 4000 WH U19, p.p. de medios auxiliares necesarios. Totalmente instalada y funcionando.
</t>
  </si>
  <si>
    <t xml:space="preserve">0614         </t>
  </si>
  <si>
    <t>LED Smartlight-Rc-Sensor</t>
  </si>
  <si>
    <t xml:space="preserve">Suministro y colocación de LED Smartlight RC-SENSOR, p.p. de medios auxiliares necesarios. Totalmente instalado y funcionando.
</t>
  </si>
  <si>
    <t xml:space="preserve">0651ADC1     </t>
  </si>
  <si>
    <t>LED Smartlight-Swich</t>
  </si>
  <si>
    <t xml:space="preserve">Suministro ee instalación de Smart light Swich, p.p. de medios auxiliares necesarios. Totalmente instalado y fucionando.
</t>
  </si>
  <si>
    <t xml:space="preserve">0624SA       </t>
  </si>
  <si>
    <t>Smart Conect box</t>
  </si>
  <si>
    <t xml:space="preserve">Suministro e instalación de Smart Conect box, p.p. de medios auxiliares necesarios. Totalmente instalado y funcionando.
</t>
  </si>
  <si>
    <t>061</t>
  </si>
  <si>
    <t xml:space="preserve">08           </t>
  </si>
  <si>
    <t>CLIMATIZACION</t>
  </si>
  <si>
    <t xml:space="preserve">0801         </t>
  </si>
  <si>
    <t>UD. EXTERIOR VRF MOD. U-4LE2E5 PANASONIC O EQUIVALENTE</t>
  </si>
  <si>
    <t xml:space="preserve">Suministro, instalación y puesta en marcha de 1 unidad exterior VRF., modelo U-4LE2E5 de PANASONIC ó equivalente, refrigerante R410A. Capacidad frigorífica distribuída 11,2 KW. Capacidad calotrífica distribuida 12,6W. Consumo eléctrico refrigeración 2.9 kw. Consumo eléctrico calefacción 2.39kw. Alimentación eléctrica (V/f/Hz): 220/1/50.Totalmente instalado y funcionando.
</t>
  </si>
  <si>
    <t xml:space="preserve">0802         </t>
  </si>
  <si>
    <t>UD. INTERIOR VRF CASSETTE  MOD. S-28MY2E5B PANASONIC O EQUIVALEN</t>
  </si>
  <si>
    <t xml:space="preserve">Suministro e instalación de unidad inter tipo VRF CASSETTE 4 VIAS de 60x60, modelo S-28MY2E5B de PANASONIC ó equivalente. Potencia frigorífica 2.8KW. Potencia calorifica 3.2KW. Alimentación 220-230-240V/50Hz. Potencia entrada 35W. MAndo a distancia, Sonda desplazada, Adaptador de interfaz: CZ-RTO5, Panel CZ-KPY38W.. Incluídos los derivadores frigoríficos.Totalmente instalado y funcionando.
</t>
  </si>
  <si>
    <t xml:space="preserve">0803         </t>
  </si>
  <si>
    <t>UD TUBERIA FRIGORIFICA AISLADA 15.87 MM</t>
  </si>
  <si>
    <t xml:space="preserve">Suministro e instalación de tubería frigorífica aislada con coquilla elastomérica con diámetros en mm (pulg) Ø 15.87 (5/8")/Ø9.52 (3/8") incluso soportación con abrazaderas isofónicas y nitrógeno seco para realizar soldaduras en atmosfera inerte así como pruebas de estanqueidad. Totalmente instalada y en funcionamiento. Incluso canaleta para la zona exterior.
</t>
  </si>
  <si>
    <t xml:space="preserve">0804         </t>
  </si>
  <si>
    <t>UD. TUBERÍA FRIGORIFICA AISLADA 6.35 MM</t>
  </si>
  <si>
    <t xml:space="preserve">Suministro e instalación de tubería frigorífica aislada con coquilla elastomérica con diámetros en mm (pulg) Ø 6.35 (1/4")/Ø9.52 (3/8") incluso soportación con abrazaderas isofónicas y nitrógeno seco para realizar soldaduras en atmosfera inerte así como pruebas de estanqueidad. Totalmente instalada y en funcionamiento. Incluso canaleta para la zona exterior.
</t>
  </si>
  <si>
    <t xml:space="preserve">0805         </t>
  </si>
  <si>
    <t>UD. CONDUCTO PVC CONDENSADOS</t>
  </si>
  <si>
    <t xml:space="preserve">Suministro de material de PVC incluso soportación para conducir los condensados. Totalmente instalado y en funcionamiento.
</t>
  </si>
  <si>
    <t xml:space="preserve">0806         </t>
  </si>
  <si>
    <t>UD. ACOMETIDA ELECTRICA</t>
  </si>
  <si>
    <t xml:space="preserve">Suministro e instalación de acometidas eléctricas libres de halógeno desde cuadro eléctrico existente en la sala técnica a las unidades exteriores (2+T) x 2.5mm2 y a la ud. interior (3T) x2.5mm2 interconexión, protección magnetotérmica 2*32A Cura C y diferencial 2*40A 300mA. Totalemente instalada y en funcionamiento.
</t>
  </si>
  <si>
    <t xml:space="preserve">0807         </t>
  </si>
  <si>
    <t>UD. PRUEBA ESTANQUEIDAD</t>
  </si>
  <si>
    <t xml:space="preserve">Realización de una prueba de estanqueidad con nitrógeno según RSIF, ITC IF-17 aptado. 1.4.1 y 2.5.1., con objeto de confirmar la audencia de fuga(s). Tras dicha prueba se procederá al deshidratado del circuito.
</t>
  </si>
  <si>
    <t xml:space="preserve">0808         </t>
  </si>
  <si>
    <t>UD. REFRIGERANTE</t>
  </si>
  <si>
    <t xml:space="preserve">Suministro de refrigerante R410A para completar la carga. (Adicional).
</t>
  </si>
  <si>
    <t xml:space="preserve">0809         </t>
  </si>
  <si>
    <t>CONJUNTO 1X1 SALA RACK PANASONIC O EQUIVALENTE</t>
  </si>
  <si>
    <t xml:space="preserve">Suministro, montaje y puesta en marcha de un conjunto 1x1 marca PANASONIC ó equivalente para la sala del RACK, compuesto por una unidad exterior con ventilador axial y desarga frontal y una unidad interior tipo split. Con una Potencia frigorífica de 2.5kw y una Potencia caloríficade de 2.8kw, equipo a 220V/50Hz y refrigerante R32. Totalmente instalado y funcionando.
</t>
  </si>
  <si>
    <t xml:space="preserve">08091        </t>
  </si>
  <si>
    <t>TUBERIA FRIGORIFICA AISLADA 6.35/9.52</t>
  </si>
  <si>
    <t xml:space="preserve">Suministro e instalación de tubería frigorífica aislada con coquilla elastomérica con diámetros en mm (pulg) Ø 6.35 (1/4")/Ø9.52 (3/8") incluso soportación con abrazaderas isofónicas y nitrógeno seco para realizar soldaduras en atmosfera inerte así como pruebas de estanqueidad. Totalmente instalada y en funcionamiento. 
</t>
  </si>
  <si>
    <t xml:space="preserve">0810         </t>
  </si>
  <si>
    <t>MEDIOS ELEVACION</t>
  </si>
  <si>
    <t xml:space="preserve">Medios de elevación, elevador articulado Diesel.
</t>
  </si>
  <si>
    <t>08</t>
  </si>
  <si>
    <t xml:space="preserve">09           </t>
  </si>
  <si>
    <t>PINTURA Y TRATAMIENTO PERGOLAS</t>
  </si>
  <si>
    <t xml:space="preserve">
</t>
  </si>
  <si>
    <t xml:space="preserve">ERPP12a      </t>
  </si>
  <si>
    <t>Pint plas lavab a-moh INTERIORES</t>
  </si>
  <si>
    <t xml:space="preserve">Revestimiento de paramentos horizontales y verticales interiores con pintura plástica a base de dispersión acuosa de copolímeros vinílicos con agentes biocidas de gran efecto fungicida, sin presencia de metales pesados, color a determinar en obra satinado, lavable, con emplastecido previo de faltas, una mano de fondo muy diluida y dos de acabado liso aplicadas con brocha o rodillo. Medida la superficie ejecutada.
</t>
  </si>
  <si>
    <t xml:space="preserve">0903         </t>
  </si>
  <si>
    <t>Lijado y pintado de recubrimiento de madera pérgolas</t>
  </si>
  <si>
    <t xml:space="preserve">Tratamiento de revestimiento de madera en pérgolas sobre accesos: decapado del barniz, tratamiento contraxilófagos preventivo contra hongos de mancha azul, mediante la aplicación, con brocha, pincel o pistola, de dos manos, de 0,14 l/m² cada una, de líquido protector, y aplicación manual de dos manos de barniz/pintura plástica, acabado mate, textura lisa, la primera mano diluida con un 15 a 20% de agua y la siguiente diluida con un 5 a 10% de agua o sin diluir, (rendimiento: 0,1 l/m² cada mano); previa aplicación de una mano de imprimación acrílica, reguladora de la absorción, sobre paramento exterior. El precio incluye la protección de los elementos del entorno que puedan verse afectados durante los trabajos y la resolución de puntos singulares. Totalmente terminado.
</t>
  </si>
  <si>
    <t>09</t>
  </si>
  <si>
    <t xml:space="preserve">010          </t>
  </si>
  <si>
    <t>MOBILIARIO</t>
  </si>
  <si>
    <t xml:space="preserve">ESEC.2fa     </t>
  </si>
  <si>
    <t>Mesa de trabajo</t>
  </si>
  <si>
    <t xml:space="preserve">Suministro y colocación de mesa fabricada en tablero melaminizado con cantos en ABS. Tapa con espesor de 25 mm y cantos en ABS de 2mm con cola PUR. patas metálicas, preparadas para paso de cableado. Provistas de taco nivelador. faldón de melamina de 19mm, fijado a las patas mediante excéntricas. Altura total 750mm. A determinar en obra.
4 ud. de 2000x80mm
2 ud. de 1600x80mm
</t>
  </si>
  <si>
    <t xml:space="preserve">0102         </t>
  </si>
  <si>
    <t>Cajoneras 3 cajones</t>
  </si>
  <si>
    <t xml:space="preserve">Suministro y colocación de cajonera de 3 cajones en chapa de acero de 0.8mm, pulida y laminada en frío. Estructura monobloque soldada, pintada en epoxi en polvo, secado al horno. Provisto de cierre centralizado a todos los cajones, sistema antivuelco y extracción total de cajones. Los frontales son metálicos y carecen de tirador. En su lugar incorporan un uñero en ambos lados laterales para su extracción. A determinar en obra.
</t>
  </si>
  <si>
    <t xml:space="preserve">010311       </t>
  </si>
  <si>
    <t>Módulo de armario 2000x900x420</t>
  </si>
  <si>
    <t xml:space="preserve">Suministro y coocación de armario de 2000x900x420mm con puertas bajas y estantes metálicos. A determinar en obra.
</t>
  </si>
  <si>
    <t xml:space="preserve">0103         </t>
  </si>
  <si>
    <t>Módulo de armario 1200x900x420</t>
  </si>
  <si>
    <t xml:space="preserve">Suministro y coocación de armario de 1200x900x420mm con puertas bajas y estantes metálicos. A determinar en obra.
</t>
  </si>
  <si>
    <t xml:space="preserve">0104         </t>
  </si>
  <si>
    <t>Mesa reuniones 6pax.</t>
  </si>
  <si>
    <t xml:space="preserve">Mesa para 6 pax. en sala de reuniones de 2400x1200mm con tap de mesa en melamina y patas en forma de H y doble faldón para electrificar. A determinar en obra.A determinar en obra.
</t>
  </si>
  <si>
    <t xml:space="preserve">0105         </t>
  </si>
  <si>
    <t>Sillas oficina</t>
  </si>
  <si>
    <t xml:space="preserve">Silla Ergotango respalo alto con brazos con respaldo en malla. Movimiento sincronizado del asiento/respaldo con parada multiposicional y regulación de tensión con accionamiento lateral. Sistema de seguridad antigolpe del respaldo. Regulación de la altura del asiento mediante columna neumática. Respaldo tapizado en tejido elástico de color negro. Apoyo lumbar regulable en altura. Base giratoria de cinco radios fabriada en aluminio acabado pintado. Regulación de profundidad de asiento. Respaldo en malla negra. asiento en Radio negro.
</t>
  </si>
  <si>
    <t>010</t>
  </si>
  <si>
    <t xml:space="preserve">0101254      </t>
  </si>
  <si>
    <t>CORTINAS</t>
  </si>
  <si>
    <t xml:space="preserve">01123        </t>
  </si>
  <si>
    <t>CORTINAS MOD. VERTICAL BANDALUX</t>
  </si>
  <si>
    <t xml:space="preserve">Suministro y colocación de: 
9 Cortinas Mod. Vertical de la marca nacional bandalux con lamas de 89mm. contrapesos ocultos sin cadenillas, tejido técnico microperforado Polyscreen colección 550, rieles lacados en color blanco RAL-9016 y accionamiento manual a cadenilla y cordon. Totalmente colocadas. Medidas a comprobar en obra.
V1: 3ud de 404x280 cm
V2: 1 ud de 499x280 cm	
V3: 1ud de 508x280 cm
V4: 2 ud de 381x280 cm
V5: 1ud de 296 x280 cm
V6: 1 ud de 310x280 cm
</t>
  </si>
  <si>
    <t>0101254</t>
  </si>
  <si>
    <t xml:space="preserve">010111       </t>
  </si>
  <si>
    <t>ACTUACIONES EXTERIORES:</t>
  </si>
  <si>
    <t xml:space="preserve">0101111      </t>
  </si>
  <si>
    <t>PA SANEADO Y REPARACION FORJ EXTERIOR SUELO</t>
  </si>
  <si>
    <t xml:space="preserve">PA. saneado y reparación de zona perimetral de forjado exterior y encuentros de pilares metálicos con el forjado, que se encuentran deteriorados por la acumulación de agua: picado de la zona encuentro pilares con forjado, saneado y relleno con mortero sin retracción en toda la superficie, dejandolo liso, con pequeña inclinación para luego recoger el agua, a traves de tubos que atraviesan el forjado de 40-50mm. Sellado de juntas con SIKA para exteriores. Incluso p.p. de medios auxiliares necesarios. Totalmente ejecutado y rematado. Todo ello según detalle de documentación gráfica.
</t>
  </si>
  <si>
    <t xml:space="preserve">0101112      </t>
  </si>
  <si>
    <t>PA .SANEADO Y REPARACION CARA INFERIOR FORJADO</t>
  </si>
  <si>
    <t xml:space="preserve">PA.Reparación de la cara inferior del forjado, donde se observa refuerzo metálico que se encuentra descubierto y oxidado:  lijado y saneado con cepillo metálico, aplicación de producto fosfatante para limpieza y eliminación de restos de óxido, relleno con mortero sin retracción hidrofugo, sellado de juntas y pintado con pintura para exteriores. Incluso p.p. de medios auxiliares necesarios.Totalmente ejecutado y rematado.
</t>
  </si>
  <si>
    <t xml:space="preserve">0101113      </t>
  </si>
  <si>
    <t>PA.LIJADO, SELLADO FISURAS Y PINTADO: PILARES MET Y FORJ. CUBIE</t>
  </si>
  <si>
    <t xml:space="preserve">P.A. Saneado de pilares metálicos en fachada y de grietas en cara inferior de forjado cubierta: lijado, sellado de grietas con SIKA para exteriores y pintado. Incluso p.p. de medios auxiliares necesarios. Totalmente ejecutado.
</t>
  </si>
  <si>
    <t xml:space="preserve">0111114      </t>
  </si>
  <si>
    <t>ANDAMIAJE</t>
  </si>
  <si>
    <t xml:space="preserve">PA. Suministro y colocación de andamiaje homologado necesario para la realización de los trabajos, montaje y desmontaje. Incluso proyecto de andamio y demás documentación necesaria. 
</t>
  </si>
  <si>
    <t>010111</t>
  </si>
  <si>
    <t xml:space="preserve">012          </t>
  </si>
  <si>
    <t>SEGURIDAD Y SALUD</t>
  </si>
  <si>
    <t xml:space="preserve">D41WW205     </t>
  </si>
  <si>
    <t>SEG. Y SALUD</t>
  </si>
  <si>
    <t xml:space="preserve">P. A. para la ejecución del Plan de Seguridad y Salud o estudio básico, previa aprobación por parte de la dirección facultativa, incluyendo en principio: alquiler de caseta de obra con baño químico, instalaciones provisionales de obra y señalizaciones, protecciones personales, protecciones colectivas y limpieza; todo ello cumpliendo la reglamentación vigente.
</t>
  </si>
  <si>
    <t>012</t>
  </si>
  <si>
    <t xml:space="preserve">013          </t>
  </si>
  <si>
    <t>CONTROL DE CALIDAD</t>
  </si>
  <si>
    <t xml:space="preserve">D50WW205     </t>
  </si>
  <si>
    <t>PLAN CONTROL CAL</t>
  </si>
  <si>
    <t xml:space="preserve">P. A. Plan completo de control de calidad según documentación de proyecto y normativa vigente, previa aprobación por parte de la dirección facultativa de la propuesta del  mismo.
</t>
  </si>
  <si>
    <t>013</t>
  </si>
  <si>
    <t xml:space="preserve">014          </t>
  </si>
  <si>
    <t>GESTION RESIDUOS</t>
  </si>
  <si>
    <t xml:space="preserve">01.01.01     </t>
  </si>
  <si>
    <t>RESIDUO CÓDIGO LER 03.03.08 PAPEL-CARTÓN</t>
  </si>
  <si>
    <t xml:space="preserve">Coste de gestión de Tn de Residuo con CÓDIGO LER 03.03.08 PAPEL-CARTÓN (Orden MAM/304/2002) tratada en planta por gestor autorizado por el Departamento de Medio Ambiente de la CAPV, de acuerdo con el Decreto 112/2012 de, 26 de junio, recogidas en contenedores de distintos formatos. Incluye costes administrativos y documentación justificativa de IKS eem según Decreto 183/2012, de 25 de septiembre (DSC, Documentos de Seguimiento y Control), así como otros certificados.
</t>
  </si>
  <si>
    <t xml:space="preserve">01.01.14     </t>
  </si>
  <si>
    <t>RESIDUO CÓDIGO LER 17.01.07 MEZCLA HORM  Y  MATERIALES CERAMICOS</t>
  </si>
  <si>
    <t xml:space="preserve">Coste de gestión de Tn de Residuo con CÓDIGO LER 17.01.07 MEZCLA HORMIGÓN Y MATERIALES CERAMICOS (Orden MAM/304/2002) tratada en planta por gestor autorizado por el Departamento de Medio Ambiente de la CAPV, de acuerdo con el Decreto 112/2012 de, 26 de junio, recogidas en contenedores de distintos formatos. Incluye costes administrativos y documentación justificativa de IKS eem según Decreto 183/2012, de 25 de septiembre (DSC, Documentos de Seguimiento y Control), así como otros certificados.
</t>
  </si>
  <si>
    <t xml:space="preserve">01.01.16     </t>
  </si>
  <si>
    <t>RESIDUO CÓDIGO LER 17.02.01 MADERA LIMPIA</t>
  </si>
  <si>
    <t xml:space="preserve">Coste de gestión de Tn de Residuo con CÓDIGO LER 17.02.01 MADERA LIMPIA O NATURAL SIN TRATAMIENTOS (Orden MAM/304/2002) tratada en planta por gestor autorizado por el Departamento de Medio Ambiente de la CAPV, de acuerdo con el Decreto 112/2012 de, 26 de junio, recogidas en contenedores de distintos formatos. Incluye costes administrativos y documentación justificativa de IKS eem según Decreto 183/2012, de 25 de septiembre (DSC, Documentos de Seguimiento y Control), así como otros certificados.
</t>
  </si>
  <si>
    <t xml:space="preserve">01.01.17     </t>
  </si>
  <si>
    <t>RESIDUO CÓDIGO LER 17.02.02 VIDRIO</t>
  </si>
  <si>
    <t xml:space="preserve">Coste de gestión de Tn de Residuo con CÓDIGO LER 17.02.02 VIDRIO (Orden MAM/304/2002) tratada en planta por gestor autorizado por el Departamento de Medio Ambiente de la CAPV, de acuerdo con el Decreto 112/2012 de, 26 de junio, recogidas en contenedores de distintos formatos. Incluye costes administrativos y documentación justificativa de IKS eem según Decreto 183/2012, de 25 de septiembre (DSC, Documentos de Seguimiento y Control), así como otros certificados.
</t>
  </si>
  <si>
    <t xml:space="preserve">01.01.18     </t>
  </si>
  <si>
    <t>RESIDUO CÓDIGO LER 17.02.03 PLÁSTICO</t>
  </si>
  <si>
    <t xml:space="preserve">Coste de gestión de Tn de Residuo con CÓDIGO LER 17.02.03 PLÁSTICO (Orden MAM/304/2002) tratada en planta por gestor autorizado por el Departamento de Medio Ambiente de la CAPV, de acuerdo con el Decreto 112/2012 de, 26 de junio, recogidas en contenedores de distintos formatos. Incluye costes administrativos y documentación justificativa de IKS eem según Decreto 183/2012, de 25 de septiembre (DSC, Documentos de Seguimiento y Control), así como otros certificados.
</t>
  </si>
  <si>
    <t xml:space="preserve">01.01.25     </t>
  </si>
  <si>
    <t>RESIDUO CÓDIGO LER 17.04.11 CABLEADO ELECTRICO</t>
  </si>
  <si>
    <t xml:space="preserve">Coste de gestión de Tn de Residuo CÓDIGO LER 17.04.11 CABLEADO ELECTRICO (Orden MAM/304/2002) tratada en planta por gestor autorizado por el Departamento de Medio Ambiente de la CAPV, de acuerdo con el Decreto 112/2012 de, 26 de junio, recogidas en contenedores de distintos formatos. Incluye costes administrativos y documentación justificativa de IKS eem según Decreto 183/2012, de 25 de septiembre (DSC, Documentos de Seguimiento y Control), así como otros certificados.
</t>
  </si>
  <si>
    <t xml:space="preserve">01.01.26     </t>
  </si>
  <si>
    <t>RESIDUO CÓDIGO LER 20.03.01 BASURAS GENERADAS POR LOS OPERARIOS</t>
  </si>
  <si>
    <t xml:space="preserve">Coste de gestión de Tn de Residuo LER 20.03.01 BASURAS GENERADAS POR LOS OPERARIOS Y BASURAS ABANDONADAS EN EDIFICIOS A DEMOLER (Orden MAM/304/2002) tratada en planta por gestor autorizado por el Departamento de Medio Ambiente de la CAPV, de acuerdo con el Decreto 112/2012 de, 26 de junio, recogidas en contenedores de distintos formatos. Incluye costes administrativos y documentación justificativa de IKS eem según Decreto 183/2012, de 25 de septiembre (DSC, Documentos de Seguimiento y Control), así como otros certificados.
</t>
  </si>
  <si>
    <t>014</t>
  </si>
  <si>
    <t>SUSTITUCIONCU</t>
  </si>
</sst>
</file>

<file path=xl/styles.xml><?xml version="1.0" encoding="utf-8"?>
<styleSheet xmlns="http://schemas.openxmlformats.org/spreadsheetml/2006/main">
  <fonts count="6">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s>
  <fills count="5">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s>
  <borders count="1">
    <border>
      <left/>
      <right/>
      <top/>
      <bottom/>
      <diagonal/>
    </border>
  </borders>
  <cellStyleXfs count="1">
    <xf numFmtId="0" fontId="0" fillId="0" borderId="0"/>
  </cellStyleXfs>
  <cellXfs count="22">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3" fontId="4" fillId="2" borderId="0" xfId="0" applyNumberFormat="1" applyFont="1" applyFill="1" applyAlignment="1">
      <alignment vertical="top"/>
    </xf>
    <xf numFmtId="4" fontId="4" fillId="2" borderId="0" xfId="0" applyNumberFormat="1" applyFont="1" applyFill="1" applyAlignment="1">
      <alignment vertical="top"/>
    </xf>
    <xf numFmtId="49" fontId="3" fillId="0" borderId="0" xfId="0" applyNumberFormat="1" applyFont="1" applyAlignment="1">
      <alignment vertical="top"/>
    </xf>
    <xf numFmtId="4" fontId="3" fillId="0" borderId="0" xfId="0" applyNumberFormat="1" applyFont="1" applyAlignment="1">
      <alignment vertical="top"/>
    </xf>
    <xf numFmtId="4" fontId="3" fillId="2" borderId="0" xfId="0" applyNumberFormat="1" applyFont="1" applyFill="1" applyAlignment="1">
      <alignment vertical="top"/>
    </xf>
    <xf numFmtId="0" fontId="3" fillId="0" borderId="0" xfId="0" applyFont="1" applyAlignment="1">
      <alignment vertical="top"/>
    </xf>
    <xf numFmtId="0" fontId="3" fillId="0" borderId="0" xfId="0" applyFont="1" applyAlignment="1">
      <alignment vertical="top" wrapText="1"/>
    </xf>
    <xf numFmtId="3" fontId="3" fillId="0" borderId="0" xfId="0" applyNumberFormat="1" applyFont="1" applyAlignment="1">
      <alignment vertical="top"/>
    </xf>
    <xf numFmtId="0" fontId="3" fillId="4" borderId="0" xfId="0"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49" fontId="3" fillId="0" borderId="0" xfId="0" applyNumberFormat="1" applyFont="1" applyAlignment="1">
      <alignment vertical="top" wrapText="1"/>
    </xf>
    <xf numFmtId="49" fontId="4" fillId="0" borderId="0" xfId="0" applyNumberFormat="1" applyFont="1" applyAlignment="1">
      <alignment vertical="top" wrapText="1"/>
    </xf>
    <xf numFmtId="0" fontId="3" fillId="4" borderId="0" xfId="0" applyFont="1" applyFill="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233"/>
  <sheetViews>
    <sheetView tabSelected="1" workbookViewId="0">
      <pane xSplit="4" ySplit="3" topLeftCell="E226" activePane="bottomRight" state="frozen"/>
      <selection pane="topRight" activeCell="E1" sqref="E1"/>
      <selection pane="bottomLeft" activeCell="A4" sqref="A4"/>
      <selection pane="bottomRight"/>
    </sheetView>
  </sheetViews>
  <sheetFormatPr baseColWidth="10" defaultRowHeight="14.4"/>
  <cols>
    <col min="1" max="1" width="14.109375" bestFit="1" customWidth="1"/>
    <col min="2" max="2" width="5.77734375" customWidth="1"/>
    <col min="3" max="3" width="3.88671875" customWidth="1"/>
    <col min="4" max="4" width="33.109375" customWidth="1"/>
    <col min="5" max="5" width="8" customWidth="1"/>
    <col min="6" max="6" width="7.6640625" customWidth="1"/>
    <col min="7" max="7" width="8.109375" customWidth="1"/>
  </cols>
  <sheetData>
    <row r="1" spans="1:7">
      <c r="A1" s="1" t="s">
        <v>0</v>
      </c>
      <c r="B1" s="2"/>
      <c r="C1" s="2"/>
      <c r="D1" s="2"/>
      <c r="E1" s="2"/>
      <c r="F1" s="2"/>
      <c r="G1" s="2"/>
    </row>
    <row r="2" spans="1:7" ht="18">
      <c r="A2" s="3" t="s">
        <v>1</v>
      </c>
      <c r="B2" s="4"/>
      <c r="C2" s="4"/>
      <c r="D2" s="4"/>
      <c r="E2" s="4"/>
      <c r="F2" s="4"/>
      <c r="G2" s="4"/>
    </row>
    <row r="3" spans="1:7">
      <c r="A3" s="5" t="s">
        <v>2</v>
      </c>
      <c r="B3" s="5" t="s">
        <v>5</v>
      </c>
      <c r="C3" s="5" t="s">
        <v>6</v>
      </c>
      <c r="D3" s="17" t="s">
        <v>3</v>
      </c>
      <c r="E3" s="6" t="s">
        <v>7</v>
      </c>
      <c r="F3" s="6" t="s">
        <v>8</v>
      </c>
      <c r="G3" s="6" t="s">
        <v>4</v>
      </c>
    </row>
    <row r="4" spans="1:7">
      <c r="A4" s="7" t="s">
        <v>9</v>
      </c>
      <c r="B4" s="7" t="s">
        <v>11</v>
      </c>
      <c r="C4" s="7" t="s">
        <v>12</v>
      </c>
      <c r="D4" s="18" t="s">
        <v>10</v>
      </c>
      <c r="E4" s="8">
        <f>E21</f>
        <v>1</v>
      </c>
      <c r="F4" s="9">
        <f>F21</f>
        <v>4642.7100000000009</v>
      </c>
      <c r="G4" s="9">
        <f>G21</f>
        <v>4642.71</v>
      </c>
    </row>
    <row r="5" spans="1:7">
      <c r="A5" s="10" t="s">
        <v>13</v>
      </c>
      <c r="B5" s="10" t="s">
        <v>15</v>
      </c>
      <c r="C5" s="10" t="s">
        <v>16</v>
      </c>
      <c r="D5" s="19" t="s">
        <v>14</v>
      </c>
      <c r="E5" s="11">
        <v>135.35</v>
      </c>
      <c r="F5" s="11">
        <v>3.71</v>
      </c>
      <c r="G5" s="12">
        <f>ROUND(E5*F5,2)</f>
        <v>502.15</v>
      </c>
    </row>
    <row r="6" spans="1:7" ht="51">
      <c r="A6" s="13"/>
      <c r="B6" s="13"/>
      <c r="C6" s="13"/>
      <c r="D6" s="14" t="s">
        <v>17</v>
      </c>
      <c r="E6" s="13"/>
      <c r="F6" s="13"/>
      <c r="G6" s="13"/>
    </row>
    <row r="7" spans="1:7">
      <c r="A7" s="10" t="s">
        <v>18</v>
      </c>
      <c r="B7" s="10" t="s">
        <v>15</v>
      </c>
      <c r="C7" s="10" t="s">
        <v>20</v>
      </c>
      <c r="D7" s="19" t="s">
        <v>19</v>
      </c>
      <c r="E7" s="11">
        <v>53.18</v>
      </c>
      <c r="F7" s="11">
        <v>22.08</v>
      </c>
      <c r="G7" s="12">
        <f>ROUND(E7*F7,2)</f>
        <v>1174.21</v>
      </c>
    </row>
    <row r="8" spans="1:7" ht="102">
      <c r="A8" s="13"/>
      <c r="B8" s="13"/>
      <c r="C8" s="13"/>
      <c r="D8" s="14" t="s">
        <v>21</v>
      </c>
      <c r="E8" s="13"/>
      <c r="F8" s="13"/>
      <c r="G8" s="13"/>
    </row>
    <row r="9" spans="1:7">
      <c r="A9" s="10" t="s">
        <v>22</v>
      </c>
      <c r="B9" s="10" t="s">
        <v>15</v>
      </c>
      <c r="C9" s="10" t="s">
        <v>24</v>
      </c>
      <c r="D9" s="19" t="s">
        <v>23</v>
      </c>
      <c r="E9" s="11">
        <v>9.1999999999999993</v>
      </c>
      <c r="F9" s="11">
        <v>8.16</v>
      </c>
      <c r="G9" s="12">
        <f>ROUND(E9*F9,2)</f>
        <v>75.069999999999993</v>
      </c>
    </row>
    <row r="10" spans="1:7" ht="91.8">
      <c r="A10" s="13"/>
      <c r="B10" s="13"/>
      <c r="C10" s="13"/>
      <c r="D10" s="14" t="s">
        <v>25</v>
      </c>
      <c r="E10" s="13"/>
      <c r="F10" s="13"/>
      <c r="G10" s="13"/>
    </row>
    <row r="11" spans="1:7">
      <c r="A11" s="10" t="s">
        <v>26</v>
      </c>
      <c r="B11" s="10" t="s">
        <v>15</v>
      </c>
      <c r="C11" s="10" t="s">
        <v>24</v>
      </c>
      <c r="D11" s="19" t="s">
        <v>27</v>
      </c>
      <c r="E11" s="11">
        <v>9.2799999999999994</v>
      </c>
      <c r="F11" s="11">
        <v>26.02</v>
      </c>
      <c r="G11" s="12">
        <f>ROUND(E11*F11,2)</f>
        <v>241.47</v>
      </c>
    </row>
    <row r="12" spans="1:7" ht="81.599999999999994">
      <c r="A12" s="13"/>
      <c r="B12" s="13"/>
      <c r="C12" s="13"/>
      <c r="D12" s="14" t="s">
        <v>28</v>
      </c>
      <c r="E12" s="13"/>
      <c r="F12" s="13"/>
      <c r="G12" s="13"/>
    </row>
    <row r="13" spans="1:7" ht="20.399999999999999">
      <c r="A13" s="10" t="s">
        <v>29</v>
      </c>
      <c r="B13" s="10" t="s">
        <v>15</v>
      </c>
      <c r="C13" s="10" t="s">
        <v>20</v>
      </c>
      <c r="D13" s="19" t="s">
        <v>30</v>
      </c>
      <c r="E13" s="11">
        <v>80.48</v>
      </c>
      <c r="F13" s="11">
        <v>16.46</v>
      </c>
      <c r="G13" s="12">
        <f>ROUND(E13*F13,2)</f>
        <v>1324.7</v>
      </c>
    </row>
    <row r="14" spans="1:7" ht="71.400000000000006">
      <c r="A14" s="13"/>
      <c r="B14" s="13"/>
      <c r="C14" s="13"/>
      <c r="D14" s="14" t="s">
        <v>31</v>
      </c>
      <c r="E14" s="13"/>
      <c r="F14" s="13"/>
      <c r="G14" s="13"/>
    </row>
    <row r="15" spans="1:7" ht="20.399999999999999">
      <c r="A15" s="10" t="s">
        <v>32</v>
      </c>
      <c r="B15" s="10" t="s">
        <v>15</v>
      </c>
      <c r="C15" s="10" t="s">
        <v>34</v>
      </c>
      <c r="D15" s="19" t="s">
        <v>33</v>
      </c>
      <c r="E15" s="11">
        <v>1</v>
      </c>
      <c r="F15" s="11">
        <v>129.19</v>
      </c>
      <c r="G15" s="12">
        <f>ROUND(E15*F15,2)</f>
        <v>129.19</v>
      </c>
    </row>
    <row r="16" spans="1:7" ht="61.2">
      <c r="A16" s="13"/>
      <c r="B16" s="13"/>
      <c r="C16" s="13"/>
      <c r="D16" s="14" t="s">
        <v>35</v>
      </c>
      <c r="E16" s="13"/>
      <c r="F16" s="13"/>
      <c r="G16" s="13"/>
    </row>
    <row r="17" spans="1:7">
      <c r="A17" s="10" t="s">
        <v>36</v>
      </c>
      <c r="B17" s="10" t="s">
        <v>15</v>
      </c>
      <c r="C17" s="10" t="s">
        <v>34</v>
      </c>
      <c r="D17" s="19" t="s">
        <v>37</v>
      </c>
      <c r="E17" s="11">
        <v>1</v>
      </c>
      <c r="F17" s="11">
        <v>597.96</v>
      </c>
      <c r="G17" s="12">
        <f>ROUND(E17*F17,2)</f>
        <v>597.96</v>
      </c>
    </row>
    <row r="18" spans="1:7" ht="102">
      <c r="A18" s="13"/>
      <c r="B18" s="13"/>
      <c r="C18" s="13"/>
      <c r="D18" s="14" t="s">
        <v>38</v>
      </c>
      <c r="E18" s="13"/>
      <c r="F18" s="13"/>
      <c r="G18" s="13"/>
    </row>
    <row r="19" spans="1:7">
      <c r="A19" s="10" t="s">
        <v>39</v>
      </c>
      <c r="B19" s="10" t="s">
        <v>15</v>
      </c>
      <c r="C19" s="10" t="s">
        <v>34</v>
      </c>
      <c r="D19" s="19" t="s">
        <v>40</v>
      </c>
      <c r="E19" s="11">
        <v>1</v>
      </c>
      <c r="F19" s="11">
        <v>597.96</v>
      </c>
      <c r="G19" s="12">
        <f>ROUND(E19*F19,2)</f>
        <v>597.96</v>
      </c>
    </row>
    <row r="20" spans="1:7" ht="61.2">
      <c r="A20" s="13"/>
      <c r="B20" s="13"/>
      <c r="C20" s="13"/>
      <c r="D20" s="14" t="s">
        <v>41</v>
      </c>
      <c r="E20" s="13"/>
      <c r="F20" s="13"/>
      <c r="G20" s="13"/>
    </row>
    <row r="21" spans="1:7">
      <c r="A21" s="13"/>
      <c r="B21" s="13"/>
      <c r="C21" s="13"/>
      <c r="D21" s="20" t="s">
        <v>42</v>
      </c>
      <c r="E21" s="15">
        <v>1</v>
      </c>
      <c r="F21" s="9">
        <f>G5+G7+G9+G11+G13+G15+G17+G19</f>
        <v>4642.7100000000009</v>
      </c>
      <c r="G21" s="9">
        <f>ROUND(F21*E21,2)</f>
        <v>4642.71</v>
      </c>
    </row>
    <row r="22" spans="1:7" ht="1.05" customHeight="1">
      <c r="A22" s="16"/>
      <c r="B22" s="16"/>
      <c r="C22" s="16"/>
      <c r="D22" s="21"/>
      <c r="E22" s="16"/>
      <c r="F22" s="16"/>
      <c r="G22" s="16"/>
    </row>
    <row r="23" spans="1:7">
      <c r="A23" s="7" t="s">
        <v>43</v>
      </c>
      <c r="B23" s="7" t="s">
        <v>11</v>
      </c>
      <c r="C23" s="7" t="s">
        <v>12</v>
      </c>
      <c r="D23" s="18" t="s">
        <v>44</v>
      </c>
      <c r="E23" s="8">
        <f>E44</f>
        <v>1</v>
      </c>
      <c r="F23" s="9">
        <f>F44</f>
        <v>11806.69</v>
      </c>
      <c r="G23" s="9">
        <f>G44</f>
        <v>11806.69</v>
      </c>
    </row>
    <row r="24" spans="1:7">
      <c r="A24" s="10" t="s">
        <v>45</v>
      </c>
      <c r="B24" s="10" t="s">
        <v>15</v>
      </c>
      <c r="C24" s="10" t="s">
        <v>20</v>
      </c>
      <c r="D24" s="19" t="s">
        <v>46</v>
      </c>
      <c r="E24" s="11">
        <v>80.48</v>
      </c>
      <c r="F24" s="11">
        <v>31.03</v>
      </c>
      <c r="G24" s="12">
        <f>ROUND(E24*F24,2)</f>
        <v>2497.29</v>
      </c>
    </row>
    <row r="25" spans="1:7" ht="183.6">
      <c r="A25" s="13"/>
      <c r="B25" s="13"/>
      <c r="C25" s="13"/>
      <c r="D25" s="14" t="s">
        <v>47</v>
      </c>
      <c r="E25" s="13"/>
      <c r="F25" s="13"/>
      <c r="G25" s="13"/>
    </row>
    <row r="26" spans="1:7">
      <c r="A26" s="10" t="s">
        <v>48</v>
      </c>
      <c r="B26" s="10" t="s">
        <v>15</v>
      </c>
      <c r="C26" s="10" t="s">
        <v>20</v>
      </c>
      <c r="D26" s="19" t="s">
        <v>49</v>
      </c>
      <c r="E26" s="11">
        <v>31.32</v>
      </c>
      <c r="F26" s="11">
        <v>17.63</v>
      </c>
      <c r="G26" s="12">
        <f>ROUND(E26*F26,2)</f>
        <v>552.16999999999996</v>
      </c>
    </row>
    <row r="27" spans="1:7" ht="102">
      <c r="A27" s="13"/>
      <c r="B27" s="13"/>
      <c r="C27" s="13"/>
      <c r="D27" s="14" t="s">
        <v>50</v>
      </c>
      <c r="E27" s="13"/>
      <c r="F27" s="13"/>
      <c r="G27" s="13"/>
    </row>
    <row r="28" spans="1:7">
      <c r="A28" s="10" t="s">
        <v>51</v>
      </c>
      <c r="B28" s="10" t="s">
        <v>15</v>
      </c>
      <c r="C28" s="10" t="s">
        <v>20</v>
      </c>
      <c r="D28" s="19" t="s">
        <v>52</v>
      </c>
      <c r="E28" s="11">
        <v>11.05</v>
      </c>
      <c r="F28" s="11">
        <v>22.98</v>
      </c>
      <c r="G28" s="12">
        <f>ROUND(E28*F28,2)</f>
        <v>253.93</v>
      </c>
    </row>
    <row r="29" spans="1:7" ht="91.8">
      <c r="A29" s="13"/>
      <c r="B29" s="13"/>
      <c r="C29" s="13"/>
      <c r="D29" s="14" t="s">
        <v>53</v>
      </c>
      <c r="E29" s="13"/>
      <c r="F29" s="13"/>
      <c r="G29" s="13"/>
    </row>
    <row r="30" spans="1:7">
      <c r="A30" s="10" t="s">
        <v>54</v>
      </c>
      <c r="B30" s="10" t="s">
        <v>15</v>
      </c>
      <c r="C30" s="10" t="s">
        <v>20</v>
      </c>
      <c r="D30" s="19" t="s">
        <v>55</v>
      </c>
      <c r="E30" s="11">
        <v>82.02</v>
      </c>
      <c r="F30" s="11">
        <v>18.77</v>
      </c>
      <c r="G30" s="12">
        <f>ROUND(E30*F30,2)</f>
        <v>1539.52</v>
      </c>
    </row>
    <row r="31" spans="1:7" ht="30.6">
      <c r="A31" s="13"/>
      <c r="B31" s="13"/>
      <c r="C31" s="13"/>
      <c r="D31" s="14" t="s">
        <v>56</v>
      </c>
      <c r="E31" s="13"/>
      <c r="F31" s="13"/>
      <c r="G31" s="13"/>
    </row>
    <row r="32" spans="1:7">
      <c r="A32" s="10" t="s">
        <v>57</v>
      </c>
      <c r="B32" s="10" t="s">
        <v>15</v>
      </c>
      <c r="C32" s="10" t="s">
        <v>20</v>
      </c>
      <c r="D32" s="19" t="s">
        <v>58</v>
      </c>
      <c r="E32" s="11">
        <v>82.02</v>
      </c>
      <c r="F32" s="11">
        <v>7.03</v>
      </c>
      <c r="G32" s="12">
        <f>ROUND(E32*F32,2)</f>
        <v>576.6</v>
      </c>
    </row>
    <row r="33" spans="1:7" ht="112.2">
      <c r="A33" s="13"/>
      <c r="B33" s="13"/>
      <c r="C33" s="13"/>
      <c r="D33" s="14" t="s">
        <v>59</v>
      </c>
      <c r="E33" s="13"/>
      <c r="F33" s="13"/>
      <c r="G33" s="13"/>
    </row>
    <row r="34" spans="1:7">
      <c r="A34" s="10" t="s">
        <v>60</v>
      </c>
      <c r="B34" s="10" t="s">
        <v>15</v>
      </c>
      <c r="C34" s="10" t="s">
        <v>20</v>
      </c>
      <c r="D34" s="19" t="s">
        <v>61</v>
      </c>
      <c r="E34" s="11">
        <v>4.6399999999999997</v>
      </c>
      <c r="F34" s="11">
        <v>36.03</v>
      </c>
      <c r="G34" s="12">
        <f>ROUND(E34*F34,2)</f>
        <v>167.18</v>
      </c>
    </row>
    <row r="35" spans="1:7" ht="61.2">
      <c r="A35" s="13"/>
      <c r="B35" s="13"/>
      <c r="C35" s="13"/>
      <c r="D35" s="14" t="s">
        <v>62</v>
      </c>
      <c r="E35" s="13"/>
      <c r="F35" s="13"/>
      <c r="G35" s="13"/>
    </row>
    <row r="36" spans="1:7">
      <c r="A36" s="10" t="s">
        <v>63</v>
      </c>
      <c r="B36" s="10" t="s">
        <v>15</v>
      </c>
      <c r="C36" s="10" t="s">
        <v>34</v>
      </c>
      <c r="D36" s="19" t="s">
        <v>64</v>
      </c>
      <c r="E36" s="11">
        <v>1</v>
      </c>
      <c r="F36" s="11">
        <v>600</v>
      </c>
      <c r="G36" s="12">
        <f>ROUND(E36*F36,2)</f>
        <v>600</v>
      </c>
    </row>
    <row r="37" spans="1:7" ht="61.2">
      <c r="A37" s="13"/>
      <c r="B37" s="13"/>
      <c r="C37" s="13"/>
      <c r="D37" s="14" t="s">
        <v>65</v>
      </c>
      <c r="E37" s="13"/>
      <c r="F37" s="13"/>
      <c r="G37" s="13"/>
    </row>
    <row r="38" spans="1:7">
      <c r="A38" s="10" t="s">
        <v>66</v>
      </c>
      <c r="B38" s="10" t="s">
        <v>15</v>
      </c>
      <c r="C38" s="10" t="s">
        <v>34</v>
      </c>
      <c r="D38" s="19" t="s">
        <v>67</v>
      </c>
      <c r="E38" s="11">
        <v>1</v>
      </c>
      <c r="F38" s="11">
        <v>200</v>
      </c>
      <c r="G38" s="12">
        <f>ROUND(E38*F38,2)</f>
        <v>200</v>
      </c>
    </row>
    <row r="39" spans="1:7" ht="51">
      <c r="A39" s="13"/>
      <c r="B39" s="13"/>
      <c r="C39" s="13"/>
      <c r="D39" s="14" t="s">
        <v>68</v>
      </c>
      <c r="E39" s="13"/>
      <c r="F39" s="13"/>
      <c r="G39" s="13"/>
    </row>
    <row r="40" spans="1:7">
      <c r="A40" s="10" t="s">
        <v>69</v>
      </c>
      <c r="B40" s="10" t="s">
        <v>15</v>
      </c>
      <c r="C40" s="10" t="s">
        <v>71</v>
      </c>
      <c r="D40" s="19" t="s">
        <v>70</v>
      </c>
      <c r="E40" s="11">
        <v>1</v>
      </c>
      <c r="F40" s="11">
        <v>420</v>
      </c>
      <c r="G40" s="12">
        <f>ROUND(E40*F40,2)</f>
        <v>420</v>
      </c>
    </row>
    <row r="41" spans="1:7" ht="163.19999999999999">
      <c r="A41" s="13"/>
      <c r="B41" s="13"/>
      <c r="C41" s="13"/>
      <c r="D41" s="14" t="s">
        <v>72</v>
      </c>
      <c r="E41" s="13"/>
      <c r="F41" s="13"/>
      <c r="G41" s="13"/>
    </row>
    <row r="42" spans="1:7">
      <c r="A42" s="10" t="s">
        <v>73</v>
      </c>
      <c r="B42" s="10" t="s">
        <v>15</v>
      </c>
      <c r="C42" s="10" t="s">
        <v>34</v>
      </c>
      <c r="D42" s="19" t="s">
        <v>74</v>
      </c>
      <c r="E42" s="11">
        <v>1</v>
      </c>
      <c r="F42" s="11">
        <v>5000</v>
      </c>
      <c r="G42" s="12">
        <f>ROUND(E42*F42,2)</f>
        <v>5000</v>
      </c>
    </row>
    <row r="43" spans="1:7" ht="30.6">
      <c r="A43" s="13"/>
      <c r="B43" s="13"/>
      <c r="C43" s="13"/>
      <c r="D43" s="14" t="s">
        <v>75</v>
      </c>
      <c r="E43" s="13"/>
      <c r="F43" s="13"/>
      <c r="G43" s="13"/>
    </row>
    <row r="44" spans="1:7">
      <c r="A44" s="13"/>
      <c r="B44" s="13"/>
      <c r="C44" s="13"/>
      <c r="D44" s="20" t="s">
        <v>76</v>
      </c>
      <c r="E44" s="15">
        <v>1</v>
      </c>
      <c r="F44" s="9">
        <f>G24+G26+G28+G30+G32+G34+G36+G38+G40+G42</f>
        <v>11806.69</v>
      </c>
      <c r="G44" s="9">
        <f>ROUND(F44*E44,2)</f>
        <v>11806.69</v>
      </c>
    </row>
    <row r="45" spans="1:7" ht="1.05" customHeight="1">
      <c r="A45" s="16"/>
      <c r="B45" s="16"/>
      <c r="C45" s="16"/>
      <c r="D45" s="21"/>
      <c r="E45" s="16"/>
      <c r="F45" s="16"/>
      <c r="G45" s="16"/>
    </row>
    <row r="46" spans="1:7">
      <c r="A46" s="7" t="s">
        <v>77</v>
      </c>
      <c r="B46" s="7" t="s">
        <v>11</v>
      </c>
      <c r="C46" s="7" t="s">
        <v>12</v>
      </c>
      <c r="D46" s="18" t="s">
        <v>78</v>
      </c>
      <c r="E46" s="8">
        <f>E52</f>
        <v>1</v>
      </c>
      <c r="F46" s="9">
        <f>F52</f>
        <v>7373.3200000000006</v>
      </c>
      <c r="G46" s="9">
        <f>G52</f>
        <v>7373.32</v>
      </c>
    </row>
    <row r="47" spans="1:7" ht="30.6">
      <c r="A47" s="13"/>
      <c r="B47" s="13"/>
      <c r="C47" s="13"/>
      <c r="D47" s="14" t="s">
        <v>79</v>
      </c>
      <c r="E47" s="13"/>
      <c r="F47" s="13"/>
      <c r="G47" s="13"/>
    </row>
    <row r="48" spans="1:7">
      <c r="A48" s="10" t="s">
        <v>80</v>
      </c>
      <c r="B48" s="10" t="s">
        <v>15</v>
      </c>
      <c r="C48" s="10" t="s">
        <v>20</v>
      </c>
      <c r="D48" s="19" t="s">
        <v>81</v>
      </c>
      <c r="E48" s="11">
        <v>128.75</v>
      </c>
      <c r="F48" s="11">
        <v>55.87</v>
      </c>
      <c r="G48" s="12">
        <f>ROUND(E48*F48,2)</f>
        <v>7193.26</v>
      </c>
    </row>
    <row r="49" spans="1:7" ht="132.6">
      <c r="A49" s="13"/>
      <c r="B49" s="13"/>
      <c r="C49" s="13"/>
      <c r="D49" s="14" t="s">
        <v>82</v>
      </c>
      <c r="E49" s="13"/>
      <c r="F49" s="13"/>
      <c r="G49" s="13"/>
    </row>
    <row r="50" spans="1:7">
      <c r="A50" s="10" t="s">
        <v>83</v>
      </c>
      <c r="B50" s="10" t="s">
        <v>15</v>
      </c>
      <c r="C50" s="10" t="s">
        <v>24</v>
      </c>
      <c r="D50" s="19" t="s">
        <v>84</v>
      </c>
      <c r="E50" s="11">
        <v>31.59</v>
      </c>
      <c r="F50" s="11">
        <v>5.7</v>
      </c>
      <c r="G50" s="12">
        <f>ROUND(E50*F50,2)</f>
        <v>180.06</v>
      </c>
    </row>
    <row r="51" spans="1:7" ht="61.2">
      <c r="A51" s="13"/>
      <c r="B51" s="13"/>
      <c r="C51" s="13"/>
      <c r="D51" s="14" t="s">
        <v>85</v>
      </c>
      <c r="E51" s="13"/>
      <c r="F51" s="13"/>
      <c r="G51" s="13"/>
    </row>
    <row r="52" spans="1:7">
      <c r="A52" s="13"/>
      <c r="B52" s="13"/>
      <c r="C52" s="13"/>
      <c r="D52" s="20" t="s">
        <v>86</v>
      </c>
      <c r="E52" s="15">
        <v>1</v>
      </c>
      <c r="F52" s="9">
        <f>G48+G50</f>
        <v>7373.3200000000006</v>
      </c>
      <c r="G52" s="9">
        <f>ROUND(F52*E52,2)</f>
        <v>7373.32</v>
      </c>
    </row>
    <row r="53" spans="1:7" ht="1.05" customHeight="1">
      <c r="A53" s="16"/>
      <c r="B53" s="16"/>
      <c r="C53" s="16"/>
      <c r="D53" s="21"/>
      <c r="E53" s="16"/>
      <c r="F53" s="16"/>
      <c r="G53" s="16"/>
    </row>
    <row r="54" spans="1:7">
      <c r="A54" s="7" t="s">
        <v>87</v>
      </c>
      <c r="B54" s="7" t="s">
        <v>11</v>
      </c>
      <c r="C54" s="7" t="s">
        <v>12</v>
      </c>
      <c r="D54" s="18" t="s">
        <v>88</v>
      </c>
      <c r="E54" s="8">
        <f>E61</f>
        <v>1</v>
      </c>
      <c r="F54" s="9">
        <f>F61</f>
        <v>4728.99</v>
      </c>
      <c r="G54" s="9">
        <f>G61</f>
        <v>4728.99</v>
      </c>
    </row>
    <row r="55" spans="1:7">
      <c r="A55" s="10" t="s">
        <v>89</v>
      </c>
      <c r="B55" s="10" t="s">
        <v>15</v>
      </c>
      <c r="C55" s="10" t="s">
        <v>20</v>
      </c>
      <c r="D55" s="19" t="s">
        <v>90</v>
      </c>
      <c r="E55" s="11">
        <v>78.900000000000006</v>
      </c>
      <c r="F55" s="11">
        <v>28.57</v>
      </c>
      <c r="G55" s="12">
        <f>ROUND(E55*F55,2)</f>
        <v>2254.17</v>
      </c>
    </row>
    <row r="56" spans="1:7" ht="163.19999999999999">
      <c r="A56" s="13"/>
      <c r="B56" s="13"/>
      <c r="C56" s="13"/>
      <c r="D56" s="14" t="s">
        <v>91</v>
      </c>
      <c r="E56" s="13"/>
      <c r="F56" s="13"/>
      <c r="G56" s="13"/>
    </row>
    <row r="57" spans="1:7">
      <c r="A57" s="10" t="s">
        <v>92</v>
      </c>
      <c r="B57" s="10" t="s">
        <v>15</v>
      </c>
      <c r="C57" s="10" t="s">
        <v>94</v>
      </c>
      <c r="D57" s="19" t="s">
        <v>93</v>
      </c>
      <c r="E57" s="11">
        <v>35.299999999999997</v>
      </c>
      <c r="F57" s="11">
        <v>38.14</v>
      </c>
      <c r="G57" s="12">
        <f>ROUND(E57*F57,2)</f>
        <v>1346.34</v>
      </c>
    </row>
    <row r="58" spans="1:7" ht="142.80000000000001">
      <c r="A58" s="13"/>
      <c r="B58" s="13"/>
      <c r="C58" s="13"/>
      <c r="D58" s="14" t="s">
        <v>95</v>
      </c>
      <c r="E58" s="13"/>
      <c r="F58" s="13"/>
      <c r="G58" s="13"/>
    </row>
    <row r="59" spans="1:7">
      <c r="A59" s="10" t="s">
        <v>96</v>
      </c>
      <c r="B59" s="10" t="s">
        <v>15</v>
      </c>
      <c r="C59" s="10" t="s">
        <v>24</v>
      </c>
      <c r="D59" s="19" t="s">
        <v>97</v>
      </c>
      <c r="E59" s="11">
        <v>31.61</v>
      </c>
      <c r="F59" s="11">
        <v>35.700000000000003</v>
      </c>
      <c r="G59" s="12">
        <f>ROUND(E59*F59,2)</f>
        <v>1128.48</v>
      </c>
    </row>
    <row r="60" spans="1:7" ht="112.2">
      <c r="A60" s="13"/>
      <c r="B60" s="13"/>
      <c r="C60" s="13"/>
      <c r="D60" s="14" t="s">
        <v>98</v>
      </c>
      <c r="E60" s="13"/>
      <c r="F60" s="13"/>
      <c r="G60" s="13"/>
    </row>
    <row r="61" spans="1:7">
      <c r="A61" s="13"/>
      <c r="B61" s="13"/>
      <c r="C61" s="13"/>
      <c r="D61" s="20" t="s">
        <v>99</v>
      </c>
      <c r="E61" s="15">
        <v>1</v>
      </c>
      <c r="F61" s="9">
        <f>G55+G57+G59</f>
        <v>4728.99</v>
      </c>
      <c r="G61" s="9">
        <f>ROUND(F61*E61,2)</f>
        <v>4728.99</v>
      </c>
    </row>
    <row r="62" spans="1:7" ht="1.05" customHeight="1">
      <c r="A62" s="16"/>
      <c r="B62" s="16"/>
      <c r="C62" s="16"/>
      <c r="D62" s="21"/>
      <c r="E62" s="16"/>
      <c r="F62" s="16"/>
      <c r="G62" s="16"/>
    </row>
    <row r="63" spans="1:7" ht="20.399999999999999">
      <c r="A63" s="7" t="s">
        <v>100</v>
      </c>
      <c r="B63" s="7" t="s">
        <v>11</v>
      </c>
      <c r="C63" s="7" t="s">
        <v>12</v>
      </c>
      <c r="D63" s="18" t="s">
        <v>101</v>
      </c>
      <c r="E63" s="8">
        <f>E81</f>
        <v>1</v>
      </c>
      <c r="F63" s="9">
        <f>F81</f>
        <v>21717.13</v>
      </c>
      <c r="G63" s="9">
        <f>G81</f>
        <v>21717.13</v>
      </c>
    </row>
    <row r="64" spans="1:7" ht="20.399999999999999">
      <c r="A64" s="13"/>
      <c r="B64" s="13"/>
      <c r="C64" s="13"/>
      <c r="D64" s="14" t="s">
        <v>102</v>
      </c>
      <c r="E64" s="13"/>
      <c r="F64" s="13"/>
      <c r="G64" s="13"/>
    </row>
    <row r="65" spans="1:7">
      <c r="A65" s="10" t="s">
        <v>103</v>
      </c>
      <c r="B65" s="10" t="s">
        <v>15</v>
      </c>
      <c r="C65" s="10" t="s">
        <v>20</v>
      </c>
      <c r="D65" s="19" t="s">
        <v>104</v>
      </c>
      <c r="E65" s="11">
        <v>17.36</v>
      </c>
      <c r="F65" s="11">
        <v>135.87</v>
      </c>
      <c r="G65" s="12">
        <f>ROUND(E65*F65,2)</f>
        <v>2358.6999999999998</v>
      </c>
    </row>
    <row r="66" spans="1:7" ht="295.8">
      <c r="A66" s="13"/>
      <c r="B66" s="13"/>
      <c r="C66" s="13"/>
      <c r="D66" s="14" t="s">
        <v>105</v>
      </c>
      <c r="E66" s="13"/>
      <c r="F66" s="13"/>
      <c r="G66" s="13"/>
    </row>
    <row r="67" spans="1:7">
      <c r="A67" s="10" t="s">
        <v>106</v>
      </c>
      <c r="B67" s="10" t="s">
        <v>15</v>
      </c>
      <c r="C67" s="10" t="s">
        <v>20</v>
      </c>
      <c r="D67" s="19" t="s">
        <v>107</v>
      </c>
      <c r="E67" s="11">
        <v>9.6</v>
      </c>
      <c r="F67" s="11">
        <v>127.33</v>
      </c>
      <c r="G67" s="12">
        <f>ROUND(E67*F67,2)</f>
        <v>1222.3699999999999</v>
      </c>
    </row>
    <row r="68" spans="1:7" ht="224.4">
      <c r="A68" s="13"/>
      <c r="B68" s="13"/>
      <c r="C68" s="13"/>
      <c r="D68" s="14" t="s">
        <v>108</v>
      </c>
      <c r="E68" s="13"/>
      <c r="F68" s="13"/>
      <c r="G68" s="13"/>
    </row>
    <row r="69" spans="1:7">
      <c r="A69" s="10" t="s">
        <v>109</v>
      </c>
      <c r="B69" s="10" t="s">
        <v>15</v>
      </c>
      <c r="C69" s="10" t="s">
        <v>34</v>
      </c>
      <c r="D69" s="19" t="s">
        <v>110</v>
      </c>
      <c r="E69" s="11">
        <v>10</v>
      </c>
      <c r="F69" s="11">
        <v>286.62</v>
      </c>
      <c r="G69" s="12">
        <f>ROUND(E69*F69,2)</f>
        <v>2866.2</v>
      </c>
    </row>
    <row r="70" spans="1:7" ht="183.6">
      <c r="A70" s="13"/>
      <c r="B70" s="13"/>
      <c r="C70" s="13"/>
      <c r="D70" s="14" t="s">
        <v>111</v>
      </c>
      <c r="E70" s="13"/>
      <c r="F70" s="13"/>
      <c r="G70" s="13"/>
    </row>
    <row r="71" spans="1:7">
      <c r="A71" s="10" t="s">
        <v>112</v>
      </c>
      <c r="B71" s="10" t="s">
        <v>15</v>
      </c>
      <c r="C71" s="10" t="s">
        <v>34</v>
      </c>
      <c r="D71" s="19" t="s">
        <v>113</v>
      </c>
      <c r="E71" s="11">
        <v>5</v>
      </c>
      <c r="F71" s="11">
        <v>1079.6199999999999</v>
      </c>
      <c r="G71" s="12">
        <f>ROUND(E71*F71,2)</f>
        <v>5398.1</v>
      </c>
    </row>
    <row r="72" spans="1:7" ht="265.2">
      <c r="A72" s="13"/>
      <c r="B72" s="13"/>
      <c r="C72" s="13"/>
      <c r="D72" s="14" t="s">
        <v>114</v>
      </c>
      <c r="E72" s="13"/>
      <c r="F72" s="13"/>
      <c r="G72" s="13"/>
    </row>
    <row r="73" spans="1:7">
      <c r="A73" s="10" t="s">
        <v>115</v>
      </c>
      <c r="B73" s="10" t="s">
        <v>15</v>
      </c>
      <c r="C73" s="10" t="s">
        <v>34</v>
      </c>
      <c r="D73" s="19" t="s">
        <v>116</v>
      </c>
      <c r="E73" s="11">
        <v>3</v>
      </c>
      <c r="F73" s="11">
        <v>799.65</v>
      </c>
      <c r="G73" s="12">
        <f>ROUND(E73*F73,2)</f>
        <v>2398.9499999999998</v>
      </c>
    </row>
    <row r="74" spans="1:7" ht="102">
      <c r="A74" s="13"/>
      <c r="B74" s="13"/>
      <c r="C74" s="13"/>
      <c r="D74" s="14" t="s">
        <v>117</v>
      </c>
      <c r="E74" s="13"/>
      <c r="F74" s="13"/>
      <c r="G74" s="13"/>
    </row>
    <row r="75" spans="1:7">
      <c r="A75" s="10" t="s">
        <v>118</v>
      </c>
      <c r="B75" s="10" t="s">
        <v>15</v>
      </c>
      <c r="C75" s="10" t="s">
        <v>34</v>
      </c>
      <c r="D75" s="19" t="s">
        <v>119</v>
      </c>
      <c r="E75" s="11">
        <v>1</v>
      </c>
      <c r="F75" s="11">
        <v>409.77</v>
      </c>
      <c r="G75" s="12">
        <f>ROUND(E75*F75,2)</f>
        <v>409.77</v>
      </c>
    </row>
    <row r="76" spans="1:7" ht="40.799999999999997">
      <c r="A76" s="13"/>
      <c r="B76" s="13"/>
      <c r="C76" s="13"/>
      <c r="D76" s="14" t="s">
        <v>120</v>
      </c>
      <c r="E76" s="13"/>
      <c r="F76" s="13"/>
      <c r="G76" s="13"/>
    </row>
    <row r="77" spans="1:7">
      <c r="A77" s="10" t="s">
        <v>121</v>
      </c>
      <c r="B77" s="10" t="s">
        <v>15</v>
      </c>
      <c r="C77" s="10" t="s">
        <v>123</v>
      </c>
      <c r="D77" s="19" t="s">
        <v>122</v>
      </c>
      <c r="E77" s="11">
        <v>2</v>
      </c>
      <c r="F77" s="11">
        <v>3356.52</v>
      </c>
      <c r="G77" s="12">
        <f>ROUND(E77*F77,2)</f>
        <v>6713.04</v>
      </c>
    </row>
    <row r="78" spans="1:7" ht="204">
      <c r="A78" s="13"/>
      <c r="B78" s="13"/>
      <c r="C78" s="13"/>
      <c r="D78" s="14" t="s">
        <v>124</v>
      </c>
      <c r="E78" s="13"/>
      <c r="F78" s="13"/>
      <c r="G78" s="13"/>
    </row>
    <row r="79" spans="1:7">
      <c r="A79" s="10" t="s">
        <v>125</v>
      </c>
      <c r="B79" s="10" t="s">
        <v>15</v>
      </c>
      <c r="C79" s="10" t="s">
        <v>34</v>
      </c>
      <c r="D79" s="19" t="s">
        <v>126</v>
      </c>
      <c r="E79" s="11">
        <v>1</v>
      </c>
      <c r="F79" s="11">
        <v>350</v>
      </c>
      <c r="G79" s="12">
        <f>ROUND(E79*F79,2)</f>
        <v>350</v>
      </c>
    </row>
    <row r="80" spans="1:7" ht="30.6">
      <c r="A80" s="13"/>
      <c r="B80" s="13"/>
      <c r="C80" s="13"/>
      <c r="D80" s="14" t="s">
        <v>127</v>
      </c>
      <c r="E80" s="13"/>
      <c r="F80" s="13"/>
      <c r="G80" s="13"/>
    </row>
    <row r="81" spans="1:7">
      <c r="A81" s="13"/>
      <c r="B81" s="13"/>
      <c r="C81" s="13"/>
      <c r="D81" s="20" t="s">
        <v>128</v>
      </c>
      <c r="E81" s="15">
        <v>1</v>
      </c>
      <c r="F81" s="9">
        <f>G65+G67+G69+G71+G73+G75+G77+G79</f>
        <v>21717.13</v>
      </c>
      <c r="G81" s="9">
        <f>ROUND(F81*E81,2)</f>
        <v>21717.13</v>
      </c>
    </row>
    <row r="82" spans="1:7" ht="1.05" customHeight="1">
      <c r="A82" s="16"/>
      <c r="B82" s="16"/>
      <c r="C82" s="16"/>
      <c r="D82" s="21"/>
      <c r="E82" s="16"/>
      <c r="F82" s="16"/>
      <c r="G82" s="16"/>
    </row>
    <row r="83" spans="1:7">
      <c r="A83" s="7" t="s">
        <v>129</v>
      </c>
      <c r="B83" s="7" t="s">
        <v>11</v>
      </c>
      <c r="C83" s="7" t="s">
        <v>12</v>
      </c>
      <c r="D83" s="18" t="s">
        <v>130</v>
      </c>
      <c r="E83" s="8">
        <f>E124</f>
        <v>1</v>
      </c>
      <c r="F83" s="9">
        <f>F124</f>
        <v>21048.059999999998</v>
      </c>
      <c r="G83" s="9">
        <f>G124</f>
        <v>21048.06</v>
      </c>
    </row>
    <row r="84" spans="1:7">
      <c r="A84" s="10" t="s">
        <v>131</v>
      </c>
      <c r="B84" s="10" t="s">
        <v>15</v>
      </c>
      <c r="C84" s="10" t="s">
        <v>34</v>
      </c>
      <c r="D84" s="19" t="s">
        <v>132</v>
      </c>
      <c r="E84" s="11">
        <v>1</v>
      </c>
      <c r="F84" s="11">
        <v>5334.09</v>
      </c>
      <c r="G84" s="12">
        <f>ROUND(E84*F84,2)</f>
        <v>5334.09</v>
      </c>
    </row>
    <row r="85" spans="1:7" ht="163.19999999999999">
      <c r="A85" s="13"/>
      <c r="B85" s="13"/>
      <c r="C85" s="13"/>
      <c r="D85" s="14" t="s">
        <v>133</v>
      </c>
      <c r="E85" s="13"/>
      <c r="F85" s="13"/>
      <c r="G85" s="13"/>
    </row>
    <row r="86" spans="1:7">
      <c r="A86" s="10" t="s">
        <v>134</v>
      </c>
      <c r="B86" s="10" t="s">
        <v>15</v>
      </c>
      <c r="C86" s="10" t="s">
        <v>34</v>
      </c>
      <c r="D86" s="19" t="s">
        <v>135</v>
      </c>
      <c r="E86" s="11">
        <v>1</v>
      </c>
      <c r="F86" s="11">
        <v>1297.8599999999999</v>
      </c>
      <c r="G86" s="12">
        <f>ROUND(E86*F86,2)</f>
        <v>1297.8599999999999</v>
      </c>
    </row>
    <row r="87" spans="1:7" ht="102">
      <c r="A87" s="13"/>
      <c r="B87" s="13"/>
      <c r="C87" s="13"/>
      <c r="D87" s="14" t="s">
        <v>136</v>
      </c>
      <c r="E87" s="13"/>
      <c r="F87" s="13"/>
      <c r="G87" s="13"/>
    </row>
    <row r="88" spans="1:7">
      <c r="A88" s="10" t="s">
        <v>137</v>
      </c>
      <c r="B88" s="10" t="s">
        <v>15</v>
      </c>
      <c r="C88" s="10" t="s">
        <v>24</v>
      </c>
      <c r="D88" s="19" t="s">
        <v>138</v>
      </c>
      <c r="E88" s="11">
        <v>220</v>
      </c>
      <c r="F88" s="11">
        <v>3.76</v>
      </c>
      <c r="G88" s="12">
        <f>ROUND(E88*F88,2)</f>
        <v>827.2</v>
      </c>
    </row>
    <row r="89" spans="1:7" ht="153">
      <c r="A89" s="13"/>
      <c r="B89" s="13"/>
      <c r="C89" s="13"/>
      <c r="D89" s="14" t="s">
        <v>139</v>
      </c>
      <c r="E89" s="13"/>
      <c r="F89" s="13"/>
      <c r="G89" s="13"/>
    </row>
    <row r="90" spans="1:7">
      <c r="A90" s="10" t="s">
        <v>140</v>
      </c>
      <c r="B90" s="10" t="s">
        <v>15</v>
      </c>
      <c r="C90" s="10" t="s">
        <v>24</v>
      </c>
      <c r="D90" s="19" t="s">
        <v>141</v>
      </c>
      <c r="E90" s="11">
        <v>220</v>
      </c>
      <c r="F90" s="11">
        <v>4.7300000000000004</v>
      </c>
      <c r="G90" s="12">
        <f>ROUND(E90*F90,2)</f>
        <v>1040.5999999999999</v>
      </c>
    </row>
    <row r="91" spans="1:7" ht="163.19999999999999">
      <c r="A91" s="13"/>
      <c r="B91" s="13"/>
      <c r="C91" s="13"/>
      <c r="D91" s="14" t="s">
        <v>142</v>
      </c>
      <c r="E91" s="13"/>
      <c r="F91" s="13"/>
      <c r="G91" s="13"/>
    </row>
    <row r="92" spans="1:7">
      <c r="A92" s="10" t="s">
        <v>143</v>
      </c>
      <c r="B92" s="10" t="s">
        <v>15</v>
      </c>
      <c r="C92" s="10" t="s">
        <v>24</v>
      </c>
      <c r="D92" s="19" t="s">
        <v>144</v>
      </c>
      <c r="E92" s="11">
        <v>110</v>
      </c>
      <c r="F92" s="11">
        <v>6.32</v>
      </c>
      <c r="G92" s="12">
        <f>ROUND(E92*F92,2)</f>
        <v>695.2</v>
      </c>
    </row>
    <row r="93" spans="1:7" ht="153">
      <c r="A93" s="13"/>
      <c r="B93" s="13"/>
      <c r="C93" s="13"/>
      <c r="D93" s="14" t="s">
        <v>145</v>
      </c>
      <c r="E93" s="13"/>
      <c r="F93" s="13"/>
      <c r="G93" s="13"/>
    </row>
    <row r="94" spans="1:7">
      <c r="A94" s="10" t="s">
        <v>146</v>
      </c>
      <c r="B94" s="10" t="s">
        <v>15</v>
      </c>
      <c r="C94" s="10" t="s">
        <v>34</v>
      </c>
      <c r="D94" s="19" t="s">
        <v>147</v>
      </c>
      <c r="E94" s="11">
        <v>18</v>
      </c>
      <c r="F94" s="11">
        <v>43.94</v>
      </c>
      <c r="G94" s="12">
        <f>ROUND(E94*F94,2)</f>
        <v>790.92</v>
      </c>
    </row>
    <row r="95" spans="1:7" ht="91.8">
      <c r="A95" s="13"/>
      <c r="B95" s="13"/>
      <c r="C95" s="13"/>
      <c r="D95" s="14" t="s">
        <v>148</v>
      </c>
      <c r="E95" s="13"/>
      <c r="F95" s="13"/>
      <c r="G95" s="13"/>
    </row>
    <row r="96" spans="1:7">
      <c r="A96" s="10" t="s">
        <v>149</v>
      </c>
      <c r="B96" s="10" t="s">
        <v>15</v>
      </c>
      <c r="C96" s="10" t="s">
        <v>34</v>
      </c>
      <c r="D96" s="19" t="s">
        <v>150</v>
      </c>
      <c r="E96" s="11">
        <v>5</v>
      </c>
      <c r="F96" s="11">
        <v>43.36</v>
      </c>
      <c r="G96" s="12">
        <f>ROUND(E96*F96,2)</f>
        <v>216.8</v>
      </c>
    </row>
    <row r="97" spans="1:7" ht="71.400000000000006">
      <c r="A97" s="13"/>
      <c r="B97" s="13"/>
      <c r="C97" s="13"/>
      <c r="D97" s="14" t="s">
        <v>151</v>
      </c>
      <c r="E97" s="13"/>
      <c r="F97" s="13"/>
      <c r="G97" s="13"/>
    </row>
    <row r="98" spans="1:7">
      <c r="A98" s="10" t="s">
        <v>152</v>
      </c>
      <c r="B98" s="10" t="s">
        <v>15</v>
      </c>
      <c r="C98" s="10" t="s">
        <v>24</v>
      </c>
      <c r="D98" s="19" t="s">
        <v>153</v>
      </c>
      <c r="E98" s="11">
        <v>39.6</v>
      </c>
      <c r="F98" s="11">
        <v>27.74</v>
      </c>
      <c r="G98" s="12">
        <f>ROUND(E98*F98,2)</f>
        <v>1098.5</v>
      </c>
    </row>
    <row r="99" spans="1:7" ht="61.2">
      <c r="A99" s="13"/>
      <c r="B99" s="13"/>
      <c r="C99" s="13"/>
      <c r="D99" s="14" t="s">
        <v>154</v>
      </c>
      <c r="E99" s="13"/>
      <c r="F99" s="13"/>
      <c r="G99" s="13"/>
    </row>
    <row r="100" spans="1:7">
      <c r="A100" s="10" t="s">
        <v>155</v>
      </c>
      <c r="B100" s="10" t="s">
        <v>15</v>
      </c>
      <c r="C100" s="10" t="s">
        <v>24</v>
      </c>
      <c r="D100" s="19" t="s">
        <v>156</v>
      </c>
      <c r="E100" s="11">
        <v>29.7</v>
      </c>
      <c r="F100" s="11">
        <v>13.47</v>
      </c>
      <c r="G100" s="12">
        <f>ROUND(E100*F100,2)</f>
        <v>400.06</v>
      </c>
    </row>
    <row r="101" spans="1:7" ht="91.8">
      <c r="A101" s="13"/>
      <c r="B101" s="13"/>
      <c r="C101" s="13"/>
      <c r="D101" s="14" t="s">
        <v>157</v>
      </c>
      <c r="E101" s="13"/>
      <c r="F101" s="13"/>
      <c r="G101" s="13"/>
    </row>
    <row r="102" spans="1:7">
      <c r="A102" s="10" t="s">
        <v>158</v>
      </c>
      <c r="B102" s="10" t="s">
        <v>15</v>
      </c>
      <c r="C102" s="10" t="s">
        <v>24</v>
      </c>
      <c r="D102" s="19" t="s">
        <v>159</v>
      </c>
      <c r="E102" s="11">
        <v>300</v>
      </c>
      <c r="F102" s="11">
        <v>2.81</v>
      </c>
      <c r="G102" s="12">
        <f>ROUND(E102*F102,2)</f>
        <v>843</v>
      </c>
    </row>
    <row r="103" spans="1:7" ht="91.8">
      <c r="A103" s="13"/>
      <c r="B103" s="13"/>
      <c r="C103" s="13"/>
      <c r="D103" s="14" t="s">
        <v>160</v>
      </c>
      <c r="E103" s="13"/>
      <c r="F103" s="13"/>
      <c r="G103" s="13"/>
    </row>
    <row r="104" spans="1:7">
      <c r="A104" s="10" t="s">
        <v>161</v>
      </c>
      <c r="B104" s="10" t="s">
        <v>15</v>
      </c>
      <c r="C104" s="10" t="s">
        <v>24</v>
      </c>
      <c r="D104" s="19" t="s">
        <v>162</v>
      </c>
      <c r="E104" s="11">
        <v>150</v>
      </c>
      <c r="F104" s="11">
        <v>3.16</v>
      </c>
      <c r="G104" s="12">
        <f>ROUND(E104*F104,2)</f>
        <v>474</v>
      </c>
    </row>
    <row r="105" spans="1:7" ht="91.8">
      <c r="A105" s="13"/>
      <c r="B105" s="13"/>
      <c r="C105" s="13"/>
      <c r="D105" s="14" t="s">
        <v>163</v>
      </c>
      <c r="E105" s="13"/>
      <c r="F105" s="13"/>
      <c r="G105" s="13"/>
    </row>
    <row r="106" spans="1:7">
      <c r="A106" s="10" t="s">
        <v>164</v>
      </c>
      <c r="B106" s="10" t="s">
        <v>15</v>
      </c>
      <c r="C106" s="10" t="s">
        <v>24</v>
      </c>
      <c r="D106" s="19" t="s">
        <v>165</v>
      </c>
      <c r="E106" s="11">
        <v>11</v>
      </c>
      <c r="F106" s="11">
        <v>3.71</v>
      </c>
      <c r="G106" s="12">
        <f>ROUND(E106*F106,2)</f>
        <v>40.81</v>
      </c>
    </row>
    <row r="107" spans="1:7" ht="51">
      <c r="A107" s="13"/>
      <c r="B107" s="13"/>
      <c r="C107" s="13"/>
      <c r="D107" s="14" t="s">
        <v>166</v>
      </c>
      <c r="E107" s="13"/>
      <c r="F107" s="13"/>
      <c r="G107" s="13"/>
    </row>
    <row r="108" spans="1:7">
      <c r="A108" s="10" t="s">
        <v>167</v>
      </c>
      <c r="B108" s="10" t="s">
        <v>15</v>
      </c>
      <c r="C108" s="10" t="s">
        <v>34</v>
      </c>
      <c r="D108" s="19" t="s">
        <v>168</v>
      </c>
      <c r="E108" s="11">
        <v>8</v>
      </c>
      <c r="F108" s="11">
        <v>3.62</v>
      </c>
      <c r="G108" s="12">
        <f>ROUND(E108*F108,2)</f>
        <v>28.96</v>
      </c>
    </row>
    <row r="109" spans="1:7" ht="61.2">
      <c r="A109" s="13"/>
      <c r="B109" s="13"/>
      <c r="C109" s="13"/>
      <c r="D109" s="14" t="s">
        <v>169</v>
      </c>
      <c r="E109" s="13"/>
      <c r="F109" s="13"/>
      <c r="G109" s="13"/>
    </row>
    <row r="110" spans="1:7">
      <c r="A110" s="10" t="s">
        <v>170</v>
      </c>
      <c r="B110" s="10" t="s">
        <v>15</v>
      </c>
      <c r="C110" s="10" t="s">
        <v>34</v>
      </c>
      <c r="D110" s="19" t="s">
        <v>171</v>
      </c>
      <c r="E110" s="11">
        <v>6</v>
      </c>
      <c r="F110" s="11">
        <v>107.64</v>
      </c>
      <c r="G110" s="12">
        <f>ROUND(E110*F110,2)</f>
        <v>645.84</v>
      </c>
    </row>
    <row r="111" spans="1:7" ht="71.400000000000006">
      <c r="A111" s="13"/>
      <c r="B111" s="13"/>
      <c r="C111" s="13"/>
      <c r="D111" s="14" t="s">
        <v>172</v>
      </c>
      <c r="E111" s="13"/>
      <c r="F111" s="13"/>
      <c r="G111" s="13"/>
    </row>
    <row r="112" spans="1:7">
      <c r="A112" s="10" t="s">
        <v>173</v>
      </c>
      <c r="B112" s="10" t="s">
        <v>15</v>
      </c>
      <c r="C112" s="10" t="s">
        <v>34</v>
      </c>
      <c r="D112" s="19" t="s">
        <v>174</v>
      </c>
      <c r="E112" s="11">
        <v>2</v>
      </c>
      <c r="F112" s="11">
        <v>28.06</v>
      </c>
      <c r="G112" s="12">
        <f>ROUND(E112*F112,2)</f>
        <v>56.12</v>
      </c>
    </row>
    <row r="113" spans="1:7" ht="40.799999999999997">
      <c r="A113" s="13"/>
      <c r="B113" s="13"/>
      <c r="C113" s="13"/>
      <c r="D113" s="14" t="s">
        <v>175</v>
      </c>
      <c r="E113" s="13"/>
      <c r="F113" s="13"/>
      <c r="G113" s="13"/>
    </row>
    <row r="114" spans="1:7">
      <c r="A114" s="10" t="s">
        <v>176</v>
      </c>
      <c r="B114" s="10" t="s">
        <v>15</v>
      </c>
      <c r="C114" s="10" t="s">
        <v>24</v>
      </c>
      <c r="D114" s="19" t="s">
        <v>177</v>
      </c>
      <c r="E114" s="11">
        <v>990</v>
      </c>
      <c r="F114" s="11">
        <v>1.56</v>
      </c>
      <c r="G114" s="12">
        <f>ROUND(E114*F114,2)</f>
        <v>1544.4</v>
      </c>
    </row>
    <row r="115" spans="1:7" ht="81.599999999999994">
      <c r="A115" s="13"/>
      <c r="B115" s="13"/>
      <c r="C115" s="13"/>
      <c r="D115" s="14" t="s">
        <v>178</v>
      </c>
      <c r="E115" s="13"/>
      <c r="F115" s="13"/>
      <c r="G115" s="13"/>
    </row>
    <row r="116" spans="1:7">
      <c r="A116" s="10" t="s">
        <v>179</v>
      </c>
      <c r="B116" s="10" t="s">
        <v>15</v>
      </c>
      <c r="C116" s="10" t="s">
        <v>34</v>
      </c>
      <c r="D116" s="19" t="s">
        <v>180</v>
      </c>
      <c r="E116" s="11">
        <v>1</v>
      </c>
      <c r="F116" s="11">
        <v>335.47</v>
      </c>
      <c r="G116" s="12">
        <f>ROUND(E116*F116,2)</f>
        <v>335.47</v>
      </c>
    </row>
    <row r="117" spans="1:7" ht="40.799999999999997">
      <c r="A117" s="13"/>
      <c r="B117" s="13"/>
      <c r="C117" s="13"/>
      <c r="D117" s="14" t="s">
        <v>181</v>
      </c>
      <c r="E117" s="13"/>
      <c r="F117" s="13"/>
      <c r="G117" s="13"/>
    </row>
    <row r="118" spans="1:7" ht="20.399999999999999">
      <c r="A118" s="10" t="s">
        <v>182</v>
      </c>
      <c r="B118" s="10" t="s">
        <v>15</v>
      </c>
      <c r="C118" s="10" t="s">
        <v>34</v>
      </c>
      <c r="D118" s="19" t="s">
        <v>183</v>
      </c>
      <c r="E118" s="11">
        <v>1</v>
      </c>
      <c r="F118" s="11">
        <v>423.65</v>
      </c>
      <c r="G118" s="12">
        <f>ROUND(E118*F118,2)</f>
        <v>423.65</v>
      </c>
    </row>
    <row r="119" spans="1:7" ht="71.400000000000006">
      <c r="A119" s="13"/>
      <c r="B119" s="13"/>
      <c r="C119" s="13"/>
      <c r="D119" s="14" t="s">
        <v>184</v>
      </c>
      <c r="E119" s="13"/>
      <c r="F119" s="13"/>
      <c r="G119" s="13"/>
    </row>
    <row r="120" spans="1:7">
      <c r="A120" s="10" t="s">
        <v>185</v>
      </c>
      <c r="B120" s="10" t="s">
        <v>15</v>
      </c>
      <c r="C120" s="10" t="s">
        <v>34</v>
      </c>
      <c r="D120" s="19" t="s">
        <v>186</v>
      </c>
      <c r="E120" s="11">
        <v>1</v>
      </c>
      <c r="F120" s="11">
        <v>3925.1</v>
      </c>
      <c r="G120" s="12">
        <f>ROUND(E120*F120,2)</f>
        <v>3925.1</v>
      </c>
    </row>
    <row r="121" spans="1:7" ht="51">
      <c r="A121" s="13"/>
      <c r="B121" s="13"/>
      <c r="C121" s="13"/>
      <c r="D121" s="14" t="s">
        <v>187</v>
      </c>
      <c r="E121" s="13"/>
      <c r="F121" s="13"/>
      <c r="G121" s="13"/>
    </row>
    <row r="122" spans="1:7">
      <c r="A122" s="10" t="s">
        <v>188</v>
      </c>
      <c r="B122" s="10" t="s">
        <v>15</v>
      </c>
      <c r="C122" s="10" t="s">
        <v>34</v>
      </c>
      <c r="D122" s="19" t="s">
        <v>189</v>
      </c>
      <c r="E122" s="11">
        <v>1</v>
      </c>
      <c r="F122" s="11">
        <v>1029.48</v>
      </c>
      <c r="G122" s="12">
        <f>ROUND(E122*F122,2)</f>
        <v>1029.48</v>
      </c>
    </row>
    <row r="123" spans="1:7" ht="234.6">
      <c r="A123" s="13"/>
      <c r="B123" s="13"/>
      <c r="C123" s="13"/>
      <c r="D123" s="14" t="s">
        <v>190</v>
      </c>
      <c r="E123" s="13"/>
      <c r="F123" s="13"/>
      <c r="G123" s="13"/>
    </row>
    <row r="124" spans="1:7">
      <c r="A124" s="13"/>
      <c r="B124" s="13"/>
      <c r="C124" s="13"/>
      <c r="D124" s="20" t="s">
        <v>191</v>
      </c>
      <c r="E124" s="15">
        <v>1</v>
      </c>
      <c r="F124" s="9">
        <f>G84+G86+G88+G90+G92+G94+G96+G98+G100+G102+G104+G106+G108+G110+G112+G114+G116+G118+G120+G122</f>
        <v>21048.059999999998</v>
      </c>
      <c r="G124" s="9">
        <f>ROUND(F124*E124,2)</f>
        <v>21048.06</v>
      </c>
    </row>
    <row r="125" spans="1:7" ht="1.05" customHeight="1">
      <c r="A125" s="16"/>
      <c r="B125" s="16"/>
      <c r="C125" s="16"/>
      <c r="D125" s="21"/>
      <c r="E125" s="16"/>
      <c r="F125" s="16"/>
      <c r="G125" s="16"/>
    </row>
    <row r="126" spans="1:7">
      <c r="A126" s="7" t="s">
        <v>192</v>
      </c>
      <c r="B126" s="7" t="s">
        <v>11</v>
      </c>
      <c r="C126" s="7" t="s">
        <v>12</v>
      </c>
      <c r="D126" s="18" t="s">
        <v>193</v>
      </c>
      <c r="E126" s="8">
        <f>E139</f>
        <v>1</v>
      </c>
      <c r="F126" s="9">
        <f>F139</f>
        <v>7455.6200000000008</v>
      </c>
      <c r="G126" s="9">
        <f>G139</f>
        <v>7455.62</v>
      </c>
    </row>
    <row r="127" spans="1:7">
      <c r="A127" s="10" t="s">
        <v>194</v>
      </c>
      <c r="B127" s="10" t="s">
        <v>15</v>
      </c>
      <c r="C127" s="10" t="s">
        <v>34</v>
      </c>
      <c r="D127" s="19" t="s">
        <v>195</v>
      </c>
      <c r="E127" s="11">
        <v>2</v>
      </c>
      <c r="F127" s="11">
        <v>176.72</v>
      </c>
      <c r="G127" s="12">
        <f>ROUND(E127*F127,2)</f>
        <v>353.44</v>
      </c>
    </row>
    <row r="128" spans="1:7" ht="61.2">
      <c r="A128" s="13"/>
      <c r="B128" s="13"/>
      <c r="C128" s="13"/>
      <c r="D128" s="14" t="s">
        <v>196</v>
      </c>
      <c r="E128" s="13"/>
      <c r="F128" s="13"/>
      <c r="G128" s="13"/>
    </row>
    <row r="129" spans="1:7">
      <c r="A129" s="10" t="s">
        <v>197</v>
      </c>
      <c r="B129" s="10" t="s">
        <v>15</v>
      </c>
      <c r="C129" s="10" t="s">
        <v>34</v>
      </c>
      <c r="D129" s="19" t="s">
        <v>198</v>
      </c>
      <c r="E129" s="11">
        <v>18</v>
      </c>
      <c r="F129" s="11">
        <v>221.01</v>
      </c>
      <c r="G129" s="12">
        <f>ROUND(E129*F129,2)</f>
        <v>3978.18</v>
      </c>
    </row>
    <row r="130" spans="1:7" ht="51">
      <c r="A130" s="13"/>
      <c r="B130" s="13"/>
      <c r="C130" s="13"/>
      <c r="D130" s="14" t="s">
        <v>199</v>
      </c>
      <c r="E130" s="13"/>
      <c r="F130" s="13"/>
      <c r="G130" s="13"/>
    </row>
    <row r="131" spans="1:7">
      <c r="A131" s="10" t="s">
        <v>200</v>
      </c>
      <c r="B131" s="10" t="s">
        <v>15</v>
      </c>
      <c r="C131" s="10" t="s">
        <v>34</v>
      </c>
      <c r="D131" s="19" t="s">
        <v>201</v>
      </c>
      <c r="E131" s="11">
        <v>6</v>
      </c>
      <c r="F131" s="11">
        <v>238.52</v>
      </c>
      <c r="G131" s="12">
        <f>ROUND(E131*F131,2)</f>
        <v>1431.12</v>
      </c>
    </row>
    <row r="132" spans="1:7" ht="61.2">
      <c r="A132" s="13"/>
      <c r="B132" s="13"/>
      <c r="C132" s="13"/>
      <c r="D132" s="14" t="s">
        <v>202</v>
      </c>
      <c r="E132" s="13"/>
      <c r="F132" s="13"/>
      <c r="G132" s="13"/>
    </row>
    <row r="133" spans="1:7">
      <c r="A133" s="10" t="s">
        <v>203</v>
      </c>
      <c r="B133" s="10" t="s">
        <v>15</v>
      </c>
      <c r="C133" s="10" t="s">
        <v>34</v>
      </c>
      <c r="D133" s="19" t="s">
        <v>204</v>
      </c>
      <c r="E133" s="11">
        <v>5</v>
      </c>
      <c r="F133" s="11">
        <v>152.02000000000001</v>
      </c>
      <c r="G133" s="12">
        <f>ROUND(E133*F133,2)</f>
        <v>760.1</v>
      </c>
    </row>
    <row r="134" spans="1:7" ht="51">
      <c r="A134" s="13"/>
      <c r="B134" s="13"/>
      <c r="C134" s="13"/>
      <c r="D134" s="14" t="s">
        <v>205</v>
      </c>
      <c r="E134" s="13"/>
      <c r="F134" s="13"/>
      <c r="G134" s="13"/>
    </row>
    <row r="135" spans="1:7">
      <c r="A135" s="10" t="s">
        <v>206</v>
      </c>
      <c r="B135" s="10" t="s">
        <v>15</v>
      </c>
      <c r="C135" s="10" t="s">
        <v>34</v>
      </c>
      <c r="D135" s="19" t="s">
        <v>207</v>
      </c>
      <c r="E135" s="11">
        <v>1</v>
      </c>
      <c r="F135" s="11">
        <v>117.34</v>
      </c>
      <c r="G135" s="12">
        <f>ROUND(E135*F135,2)</f>
        <v>117.34</v>
      </c>
    </row>
    <row r="136" spans="1:7" ht="40.799999999999997">
      <c r="A136" s="13"/>
      <c r="B136" s="13"/>
      <c r="C136" s="13"/>
      <c r="D136" s="14" t="s">
        <v>208</v>
      </c>
      <c r="E136" s="13"/>
      <c r="F136" s="13"/>
      <c r="G136" s="13"/>
    </row>
    <row r="137" spans="1:7">
      <c r="A137" s="10" t="s">
        <v>209</v>
      </c>
      <c r="B137" s="10" t="s">
        <v>15</v>
      </c>
      <c r="C137" s="10" t="s">
        <v>34</v>
      </c>
      <c r="D137" s="19" t="s">
        <v>210</v>
      </c>
      <c r="E137" s="11">
        <v>1</v>
      </c>
      <c r="F137" s="11">
        <v>815.44</v>
      </c>
      <c r="G137" s="12">
        <f>ROUND(E137*F137,2)</f>
        <v>815.44</v>
      </c>
    </row>
    <row r="138" spans="1:7" ht="40.799999999999997">
      <c r="A138" s="13"/>
      <c r="B138" s="13"/>
      <c r="C138" s="13"/>
      <c r="D138" s="14" t="s">
        <v>211</v>
      </c>
      <c r="E138" s="13"/>
      <c r="F138" s="13"/>
      <c r="G138" s="13"/>
    </row>
    <row r="139" spans="1:7">
      <c r="A139" s="13"/>
      <c r="B139" s="13"/>
      <c r="C139" s="13"/>
      <c r="D139" s="20" t="s">
        <v>212</v>
      </c>
      <c r="E139" s="15">
        <v>1</v>
      </c>
      <c r="F139" s="9">
        <f>G127+G129+G131+G133+G135+G137</f>
        <v>7455.6200000000008</v>
      </c>
      <c r="G139" s="9">
        <f>ROUND(F139*E139,2)</f>
        <v>7455.62</v>
      </c>
    </row>
    <row r="140" spans="1:7" ht="1.05" customHeight="1">
      <c r="A140" s="16"/>
      <c r="B140" s="16"/>
      <c r="C140" s="16"/>
      <c r="D140" s="21"/>
      <c r="E140" s="16"/>
      <c r="F140" s="16"/>
      <c r="G140" s="16"/>
    </row>
    <row r="141" spans="1:7">
      <c r="A141" s="7" t="s">
        <v>213</v>
      </c>
      <c r="B141" s="7" t="s">
        <v>11</v>
      </c>
      <c r="C141" s="7" t="s">
        <v>12</v>
      </c>
      <c r="D141" s="18" t="s">
        <v>214</v>
      </c>
      <c r="E141" s="8">
        <f>E164</f>
        <v>1</v>
      </c>
      <c r="F141" s="9">
        <f>F164</f>
        <v>15664.559999999998</v>
      </c>
      <c r="G141" s="9">
        <f>G164</f>
        <v>15664.56</v>
      </c>
    </row>
    <row r="142" spans="1:7" ht="20.399999999999999">
      <c r="A142" s="10" t="s">
        <v>215</v>
      </c>
      <c r="B142" s="10" t="s">
        <v>15</v>
      </c>
      <c r="C142" s="10" t="s">
        <v>34</v>
      </c>
      <c r="D142" s="19" t="s">
        <v>216</v>
      </c>
      <c r="E142" s="11">
        <v>1</v>
      </c>
      <c r="F142" s="11">
        <v>3752.45</v>
      </c>
      <c r="G142" s="12">
        <f>ROUND(E142*F142,2)</f>
        <v>3752.45</v>
      </c>
    </row>
    <row r="143" spans="1:7" ht="102">
      <c r="A143" s="13"/>
      <c r="B143" s="13"/>
      <c r="C143" s="13"/>
      <c r="D143" s="14" t="s">
        <v>217</v>
      </c>
      <c r="E143" s="13"/>
      <c r="F143" s="13"/>
      <c r="G143" s="13"/>
    </row>
    <row r="144" spans="1:7" ht="20.399999999999999">
      <c r="A144" s="10" t="s">
        <v>218</v>
      </c>
      <c r="B144" s="10" t="s">
        <v>15</v>
      </c>
      <c r="C144" s="10" t="s">
        <v>34</v>
      </c>
      <c r="D144" s="19" t="s">
        <v>219</v>
      </c>
      <c r="E144" s="11">
        <v>4</v>
      </c>
      <c r="F144" s="11">
        <v>1132.98</v>
      </c>
      <c r="G144" s="12">
        <f>ROUND(E144*F144,2)</f>
        <v>4531.92</v>
      </c>
    </row>
    <row r="145" spans="1:7" ht="122.4">
      <c r="A145" s="13"/>
      <c r="B145" s="13"/>
      <c r="C145" s="13"/>
      <c r="D145" s="14" t="s">
        <v>220</v>
      </c>
      <c r="E145" s="13"/>
      <c r="F145" s="13"/>
      <c r="G145" s="13"/>
    </row>
    <row r="146" spans="1:7">
      <c r="A146" s="10" t="s">
        <v>221</v>
      </c>
      <c r="B146" s="10" t="s">
        <v>15</v>
      </c>
      <c r="C146" s="10" t="s">
        <v>34</v>
      </c>
      <c r="D146" s="19" t="s">
        <v>222</v>
      </c>
      <c r="E146" s="11">
        <v>1</v>
      </c>
      <c r="F146" s="11">
        <v>943.59</v>
      </c>
      <c r="G146" s="12">
        <f>ROUND(E146*F146,2)</f>
        <v>943.59</v>
      </c>
    </row>
    <row r="147" spans="1:7" ht="102">
      <c r="A147" s="13"/>
      <c r="B147" s="13"/>
      <c r="C147" s="13"/>
      <c r="D147" s="14" t="s">
        <v>223</v>
      </c>
      <c r="E147" s="13"/>
      <c r="F147" s="13"/>
      <c r="G147" s="13"/>
    </row>
    <row r="148" spans="1:7">
      <c r="A148" s="10" t="s">
        <v>224</v>
      </c>
      <c r="B148" s="10" t="s">
        <v>15</v>
      </c>
      <c r="C148" s="10" t="s">
        <v>34</v>
      </c>
      <c r="D148" s="19" t="s">
        <v>225</v>
      </c>
      <c r="E148" s="11">
        <v>2</v>
      </c>
      <c r="F148" s="11">
        <v>546.42999999999995</v>
      </c>
      <c r="G148" s="12">
        <f>ROUND(E148*F148,2)</f>
        <v>1092.8599999999999</v>
      </c>
    </row>
    <row r="149" spans="1:7" ht="112.2">
      <c r="A149" s="13"/>
      <c r="B149" s="13"/>
      <c r="C149" s="13"/>
      <c r="D149" s="14" t="s">
        <v>226</v>
      </c>
      <c r="E149" s="13"/>
      <c r="F149" s="13"/>
      <c r="G149" s="13"/>
    </row>
    <row r="150" spans="1:7">
      <c r="A150" s="10" t="s">
        <v>227</v>
      </c>
      <c r="B150" s="10" t="s">
        <v>15</v>
      </c>
      <c r="C150" s="10" t="s">
        <v>34</v>
      </c>
      <c r="D150" s="19" t="s">
        <v>228</v>
      </c>
      <c r="E150" s="11">
        <v>1</v>
      </c>
      <c r="F150" s="11">
        <v>637.63</v>
      </c>
      <c r="G150" s="12">
        <f>ROUND(E150*F150,2)</f>
        <v>637.63</v>
      </c>
    </row>
    <row r="151" spans="1:7" ht="40.799999999999997">
      <c r="A151" s="13"/>
      <c r="B151" s="13"/>
      <c r="C151" s="13"/>
      <c r="D151" s="14" t="s">
        <v>229</v>
      </c>
      <c r="E151" s="13"/>
      <c r="F151" s="13"/>
      <c r="G151" s="13"/>
    </row>
    <row r="152" spans="1:7">
      <c r="A152" s="10" t="s">
        <v>230</v>
      </c>
      <c r="B152" s="10" t="s">
        <v>15</v>
      </c>
      <c r="C152" s="10" t="s">
        <v>34</v>
      </c>
      <c r="D152" s="19" t="s">
        <v>231</v>
      </c>
      <c r="E152" s="11">
        <v>1</v>
      </c>
      <c r="F152" s="11">
        <v>1327.17</v>
      </c>
      <c r="G152" s="12">
        <f>ROUND(E152*F152,2)</f>
        <v>1327.17</v>
      </c>
    </row>
    <row r="153" spans="1:7" ht="81.599999999999994">
      <c r="A153" s="13"/>
      <c r="B153" s="13"/>
      <c r="C153" s="13"/>
      <c r="D153" s="14" t="s">
        <v>232</v>
      </c>
      <c r="E153" s="13"/>
      <c r="F153" s="13"/>
      <c r="G153" s="13"/>
    </row>
    <row r="154" spans="1:7">
      <c r="A154" s="10" t="s">
        <v>233</v>
      </c>
      <c r="B154" s="10" t="s">
        <v>15</v>
      </c>
      <c r="C154" s="10" t="s">
        <v>34</v>
      </c>
      <c r="D154" s="19" t="s">
        <v>234</v>
      </c>
      <c r="E154" s="11">
        <v>2</v>
      </c>
      <c r="F154" s="11">
        <v>428.24</v>
      </c>
      <c r="G154" s="12">
        <f>ROUND(E154*F154,2)</f>
        <v>856.48</v>
      </c>
    </row>
    <row r="155" spans="1:7" ht="61.2">
      <c r="A155" s="13"/>
      <c r="B155" s="13"/>
      <c r="C155" s="13"/>
      <c r="D155" s="14" t="s">
        <v>235</v>
      </c>
      <c r="E155" s="13"/>
      <c r="F155" s="13"/>
      <c r="G155" s="13"/>
    </row>
    <row r="156" spans="1:7">
      <c r="A156" s="10" t="s">
        <v>236</v>
      </c>
      <c r="B156" s="10" t="s">
        <v>15</v>
      </c>
      <c r="C156" s="10" t="s">
        <v>34</v>
      </c>
      <c r="D156" s="19" t="s">
        <v>237</v>
      </c>
      <c r="E156" s="11">
        <v>2.5</v>
      </c>
      <c r="F156" s="11">
        <v>18.190000000000001</v>
      </c>
      <c r="G156" s="12">
        <f>ROUND(E156*F156,2)</f>
        <v>45.48</v>
      </c>
    </row>
    <row r="157" spans="1:7" ht="30.6">
      <c r="A157" s="13"/>
      <c r="B157" s="13"/>
      <c r="C157" s="13"/>
      <c r="D157" s="14" t="s">
        <v>238</v>
      </c>
      <c r="E157" s="13"/>
      <c r="F157" s="13"/>
      <c r="G157" s="13"/>
    </row>
    <row r="158" spans="1:7" ht="20.399999999999999">
      <c r="A158" s="10" t="s">
        <v>239</v>
      </c>
      <c r="B158" s="10" t="s">
        <v>15</v>
      </c>
      <c r="C158" s="10" t="s">
        <v>34</v>
      </c>
      <c r="D158" s="19" t="s">
        <v>240</v>
      </c>
      <c r="E158" s="11">
        <v>1</v>
      </c>
      <c r="F158" s="11">
        <v>1739.44</v>
      </c>
      <c r="G158" s="12">
        <f>ROUND(E158*F158,2)</f>
        <v>1739.44</v>
      </c>
    </row>
    <row r="159" spans="1:7" ht="91.8">
      <c r="A159" s="13"/>
      <c r="B159" s="13"/>
      <c r="C159" s="13"/>
      <c r="D159" s="14" t="s">
        <v>241</v>
      </c>
      <c r="E159" s="13"/>
      <c r="F159" s="13"/>
      <c r="G159" s="13"/>
    </row>
    <row r="160" spans="1:7">
      <c r="A160" s="10" t="s">
        <v>242</v>
      </c>
      <c r="B160" s="10" t="s">
        <v>15</v>
      </c>
      <c r="C160" s="10" t="s">
        <v>34</v>
      </c>
      <c r="D160" s="19" t="s">
        <v>243</v>
      </c>
      <c r="E160" s="11">
        <v>1</v>
      </c>
      <c r="F160" s="11">
        <v>199.08</v>
      </c>
      <c r="G160" s="12">
        <f>ROUND(E160*F160,2)</f>
        <v>199.08</v>
      </c>
    </row>
    <row r="161" spans="1:7" ht="91.8">
      <c r="A161" s="13"/>
      <c r="B161" s="13"/>
      <c r="C161" s="13"/>
      <c r="D161" s="14" t="s">
        <v>244</v>
      </c>
      <c r="E161" s="13"/>
      <c r="F161" s="13"/>
      <c r="G161" s="13"/>
    </row>
    <row r="162" spans="1:7">
      <c r="A162" s="10" t="s">
        <v>245</v>
      </c>
      <c r="B162" s="10" t="s">
        <v>15</v>
      </c>
      <c r="C162" s="10" t="s">
        <v>34</v>
      </c>
      <c r="D162" s="19" t="s">
        <v>246</v>
      </c>
      <c r="E162" s="11">
        <v>1</v>
      </c>
      <c r="F162" s="11">
        <v>538.46</v>
      </c>
      <c r="G162" s="12">
        <f>ROUND(E162*F162,2)</f>
        <v>538.46</v>
      </c>
    </row>
    <row r="163" spans="1:7" ht="20.399999999999999">
      <c r="A163" s="13"/>
      <c r="B163" s="13"/>
      <c r="C163" s="13"/>
      <c r="D163" s="14" t="s">
        <v>247</v>
      </c>
      <c r="E163" s="13"/>
      <c r="F163" s="13"/>
      <c r="G163" s="13"/>
    </row>
    <row r="164" spans="1:7">
      <c r="A164" s="13"/>
      <c r="B164" s="13"/>
      <c r="C164" s="13"/>
      <c r="D164" s="20" t="s">
        <v>248</v>
      </c>
      <c r="E164" s="15">
        <v>1</v>
      </c>
      <c r="F164" s="9">
        <f>G142+G144+G146+G148+G150+G152+G154+G156+G158+G160+G162</f>
        <v>15664.559999999998</v>
      </c>
      <c r="G164" s="9">
        <f>ROUND(F164*E164,2)</f>
        <v>15664.56</v>
      </c>
    </row>
    <row r="165" spans="1:7" ht="1.05" customHeight="1">
      <c r="A165" s="16"/>
      <c r="B165" s="16"/>
      <c r="C165" s="16"/>
      <c r="D165" s="21"/>
      <c r="E165" s="16"/>
      <c r="F165" s="16"/>
      <c r="G165" s="16"/>
    </row>
    <row r="166" spans="1:7">
      <c r="A166" s="7" t="s">
        <v>249</v>
      </c>
      <c r="B166" s="7" t="s">
        <v>11</v>
      </c>
      <c r="C166" s="7" t="s">
        <v>12</v>
      </c>
      <c r="D166" s="18" t="s">
        <v>250</v>
      </c>
      <c r="E166" s="8">
        <f>E172</f>
        <v>1</v>
      </c>
      <c r="F166" s="9">
        <f>F172</f>
        <v>2243.9899999999998</v>
      </c>
      <c r="G166" s="9">
        <f>G172</f>
        <v>2243.9899999999998</v>
      </c>
    </row>
    <row r="167" spans="1:7" ht="40.799999999999997">
      <c r="A167" s="13"/>
      <c r="B167" s="13"/>
      <c r="C167" s="13"/>
      <c r="D167" s="14" t="s">
        <v>251</v>
      </c>
      <c r="E167" s="13"/>
      <c r="F167" s="13"/>
      <c r="G167" s="13"/>
    </row>
    <row r="168" spans="1:7">
      <c r="A168" s="10" t="s">
        <v>252</v>
      </c>
      <c r="B168" s="10" t="s">
        <v>15</v>
      </c>
      <c r="C168" s="10" t="s">
        <v>20</v>
      </c>
      <c r="D168" s="19" t="s">
        <v>253</v>
      </c>
      <c r="E168" s="11">
        <v>184.51</v>
      </c>
      <c r="F168" s="11">
        <v>7.12</v>
      </c>
      <c r="G168" s="12">
        <f>ROUND(E168*F168,2)</f>
        <v>1313.71</v>
      </c>
    </row>
    <row r="169" spans="1:7" ht="102">
      <c r="A169" s="13"/>
      <c r="B169" s="13"/>
      <c r="C169" s="13"/>
      <c r="D169" s="14" t="s">
        <v>254</v>
      </c>
      <c r="E169" s="13"/>
      <c r="F169" s="13"/>
      <c r="G169" s="13"/>
    </row>
    <row r="170" spans="1:7" ht="20.399999999999999">
      <c r="A170" s="10" t="s">
        <v>255</v>
      </c>
      <c r="B170" s="10" t="s">
        <v>15</v>
      </c>
      <c r="C170" s="10" t="s">
        <v>20</v>
      </c>
      <c r="D170" s="19" t="s">
        <v>256</v>
      </c>
      <c r="E170" s="11">
        <v>26</v>
      </c>
      <c r="F170" s="11">
        <v>35.78</v>
      </c>
      <c r="G170" s="12">
        <f>ROUND(E170*F170,2)</f>
        <v>930.28</v>
      </c>
    </row>
    <row r="171" spans="1:7" ht="183.6">
      <c r="A171" s="13"/>
      <c r="B171" s="13"/>
      <c r="C171" s="13"/>
      <c r="D171" s="14" t="s">
        <v>257</v>
      </c>
      <c r="E171" s="13"/>
      <c r="F171" s="13"/>
      <c r="G171" s="13"/>
    </row>
    <row r="172" spans="1:7">
      <c r="A172" s="13"/>
      <c r="B172" s="13"/>
      <c r="C172" s="13"/>
      <c r="D172" s="20" t="s">
        <v>258</v>
      </c>
      <c r="E172" s="15">
        <v>1</v>
      </c>
      <c r="F172" s="9">
        <f>G168+G170</f>
        <v>2243.9899999999998</v>
      </c>
      <c r="G172" s="9">
        <f>ROUND(F172*E172,2)</f>
        <v>2243.9899999999998</v>
      </c>
    </row>
    <row r="173" spans="1:7" ht="1.05" customHeight="1">
      <c r="A173" s="16"/>
      <c r="B173" s="16"/>
      <c r="C173" s="16"/>
      <c r="D173" s="21"/>
      <c r="E173" s="16"/>
      <c r="F173" s="16"/>
      <c r="G173" s="16"/>
    </row>
    <row r="174" spans="1:7">
      <c r="A174" s="7" t="s">
        <v>259</v>
      </c>
      <c r="B174" s="7" t="s">
        <v>11</v>
      </c>
      <c r="C174" s="7" t="s">
        <v>12</v>
      </c>
      <c r="D174" s="18" t="s">
        <v>260</v>
      </c>
      <c r="E174" s="8">
        <f>E187</f>
        <v>1</v>
      </c>
      <c r="F174" s="9">
        <f>F187</f>
        <v>10552.5</v>
      </c>
      <c r="G174" s="9">
        <f>G187</f>
        <v>10552.5</v>
      </c>
    </row>
    <row r="175" spans="1:7">
      <c r="A175" s="10" t="s">
        <v>261</v>
      </c>
      <c r="B175" s="10" t="s">
        <v>15</v>
      </c>
      <c r="C175" s="10" t="s">
        <v>34</v>
      </c>
      <c r="D175" s="19" t="s">
        <v>262</v>
      </c>
      <c r="E175" s="11">
        <v>6</v>
      </c>
      <c r="F175" s="11">
        <v>250.29</v>
      </c>
      <c r="G175" s="12">
        <f>ROUND(E175*F175,2)</f>
        <v>1501.74</v>
      </c>
    </row>
    <row r="176" spans="1:7" ht="112.2">
      <c r="A176" s="13"/>
      <c r="B176" s="13"/>
      <c r="C176" s="13"/>
      <c r="D176" s="14" t="s">
        <v>263</v>
      </c>
      <c r="E176" s="13"/>
      <c r="F176" s="13"/>
      <c r="G176" s="13"/>
    </row>
    <row r="177" spans="1:7">
      <c r="A177" s="10" t="s">
        <v>264</v>
      </c>
      <c r="B177" s="10" t="s">
        <v>15</v>
      </c>
      <c r="C177" s="10" t="s">
        <v>34</v>
      </c>
      <c r="D177" s="19" t="s">
        <v>265</v>
      </c>
      <c r="E177" s="11">
        <v>4</v>
      </c>
      <c r="F177" s="11">
        <v>173.28</v>
      </c>
      <c r="G177" s="12">
        <f>ROUND(E177*F177,2)</f>
        <v>693.12</v>
      </c>
    </row>
    <row r="178" spans="1:7" ht="102">
      <c r="A178" s="13"/>
      <c r="B178" s="13"/>
      <c r="C178" s="13"/>
      <c r="D178" s="14" t="s">
        <v>266</v>
      </c>
      <c r="E178" s="13"/>
      <c r="F178" s="13"/>
      <c r="G178" s="13"/>
    </row>
    <row r="179" spans="1:7">
      <c r="A179" s="10" t="s">
        <v>267</v>
      </c>
      <c r="B179" s="10" t="s">
        <v>15</v>
      </c>
      <c r="C179" s="10" t="s">
        <v>34</v>
      </c>
      <c r="D179" s="19" t="s">
        <v>268</v>
      </c>
      <c r="E179" s="11">
        <v>3</v>
      </c>
      <c r="F179" s="11">
        <v>450.72</v>
      </c>
      <c r="G179" s="12">
        <f>ROUND(E179*F179,2)</f>
        <v>1352.16</v>
      </c>
    </row>
    <row r="180" spans="1:7" ht="40.799999999999997">
      <c r="A180" s="13"/>
      <c r="B180" s="13"/>
      <c r="C180" s="13"/>
      <c r="D180" s="14" t="s">
        <v>269</v>
      </c>
      <c r="E180" s="13"/>
      <c r="F180" s="13"/>
      <c r="G180" s="13"/>
    </row>
    <row r="181" spans="1:7">
      <c r="A181" s="10" t="s">
        <v>270</v>
      </c>
      <c r="B181" s="10" t="s">
        <v>15</v>
      </c>
      <c r="C181" s="10" t="s">
        <v>34</v>
      </c>
      <c r="D181" s="19" t="s">
        <v>271</v>
      </c>
      <c r="E181" s="11">
        <v>2</v>
      </c>
      <c r="F181" s="11">
        <v>219.18</v>
      </c>
      <c r="G181" s="12">
        <f>ROUND(E181*F181,2)</f>
        <v>438.36</v>
      </c>
    </row>
    <row r="182" spans="1:7" ht="51">
      <c r="A182" s="13"/>
      <c r="B182" s="13"/>
      <c r="C182" s="13"/>
      <c r="D182" s="14" t="s">
        <v>272</v>
      </c>
      <c r="E182" s="13"/>
      <c r="F182" s="13"/>
      <c r="G182" s="13"/>
    </row>
    <row r="183" spans="1:7">
      <c r="A183" s="10" t="s">
        <v>273</v>
      </c>
      <c r="B183" s="10" t="s">
        <v>15</v>
      </c>
      <c r="C183" s="10" t="s">
        <v>34</v>
      </c>
      <c r="D183" s="19" t="s">
        <v>274</v>
      </c>
      <c r="E183" s="11">
        <v>1</v>
      </c>
      <c r="F183" s="11">
        <v>1132.08</v>
      </c>
      <c r="G183" s="12">
        <f>ROUND(E183*F183,2)</f>
        <v>1132.08</v>
      </c>
    </row>
    <row r="184" spans="1:7" ht="61.2">
      <c r="A184" s="13"/>
      <c r="B184" s="13"/>
      <c r="C184" s="13"/>
      <c r="D184" s="14" t="s">
        <v>275</v>
      </c>
      <c r="E184" s="13"/>
      <c r="F184" s="13"/>
      <c r="G184" s="13"/>
    </row>
    <row r="185" spans="1:7">
      <c r="A185" s="10" t="s">
        <v>276</v>
      </c>
      <c r="B185" s="10" t="s">
        <v>15</v>
      </c>
      <c r="C185" s="10" t="s">
        <v>34</v>
      </c>
      <c r="D185" s="19" t="s">
        <v>277</v>
      </c>
      <c r="E185" s="11">
        <v>13</v>
      </c>
      <c r="F185" s="11">
        <v>418.08</v>
      </c>
      <c r="G185" s="12">
        <f>ROUND(E185*F185,2)</f>
        <v>5435.04</v>
      </c>
    </row>
    <row r="186" spans="1:7" ht="132.6">
      <c r="A186" s="13"/>
      <c r="B186" s="13"/>
      <c r="C186" s="13"/>
      <c r="D186" s="14" t="s">
        <v>278</v>
      </c>
      <c r="E186" s="13"/>
      <c r="F186" s="13"/>
      <c r="G186" s="13"/>
    </row>
    <row r="187" spans="1:7">
      <c r="A187" s="13"/>
      <c r="B187" s="13"/>
      <c r="C187" s="13"/>
      <c r="D187" s="20" t="s">
        <v>279</v>
      </c>
      <c r="E187" s="15">
        <v>1</v>
      </c>
      <c r="F187" s="9">
        <f>G175+G177+G179+G181+G183+G185</f>
        <v>10552.5</v>
      </c>
      <c r="G187" s="9">
        <f>ROUND(F187*E187,2)</f>
        <v>10552.5</v>
      </c>
    </row>
    <row r="188" spans="1:7" ht="1.05" customHeight="1">
      <c r="A188" s="16"/>
      <c r="B188" s="16"/>
      <c r="C188" s="16"/>
      <c r="D188" s="21"/>
      <c r="E188" s="16"/>
      <c r="F188" s="16"/>
      <c r="G188" s="16"/>
    </row>
    <row r="189" spans="1:7">
      <c r="A189" s="7" t="s">
        <v>280</v>
      </c>
      <c r="B189" s="7" t="s">
        <v>11</v>
      </c>
      <c r="C189" s="7" t="s">
        <v>12</v>
      </c>
      <c r="D189" s="18" t="s">
        <v>281</v>
      </c>
      <c r="E189" s="8">
        <f>E192</f>
        <v>1</v>
      </c>
      <c r="F189" s="9">
        <f>F192</f>
        <v>5470.22</v>
      </c>
      <c r="G189" s="9">
        <f>G192</f>
        <v>5470.22</v>
      </c>
    </row>
    <row r="190" spans="1:7">
      <c r="A190" s="10" t="s">
        <v>282</v>
      </c>
      <c r="B190" s="10" t="s">
        <v>15</v>
      </c>
      <c r="C190" s="10" t="s">
        <v>34</v>
      </c>
      <c r="D190" s="19" t="s">
        <v>283</v>
      </c>
      <c r="E190" s="11">
        <v>1</v>
      </c>
      <c r="F190" s="11">
        <v>5470.22</v>
      </c>
      <c r="G190" s="12">
        <f>ROUND(E190*F190,2)</f>
        <v>5470.22</v>
      </c>
    </row>
    <row r="191" spans="1:7" ht="173.4">
      <c r="A191" s="13"/>
      <c r="B191" s="13"/>
      <c r="C191" s="13"/>
      <c r="D191" s="14" t="s">
        <v>284</v>
      </c>
      <c r="E191" s="13"/>
      <c r="F191" s="13"/>
      <c r="G191" s="13"/>
    </row>
    <row r="192" spans="1:7">
      <c r="A192" s="13"/>
      <c r="B192" s="13"/>
      <c r="C192" s="13"/>
      <c r="D192" s="20" t="s">
        <v>285</v>
      </c>
      <c r="E192" s="15">
        <v>1</v>
      </c>
      <c r="F192" s="9">
        <f>G190</f>
        <v>5470.22</v>
      </c>
      <c r="G192" s="9">
        <f>ROUND(F192*E192,2)</f>
        <v>5470.22</v>
      </c>
    </row>
    <row r="193" spans="1:7" ht="1.05" customHeight="1">
      <c r="A193" s="16"/>
      <c r="B193" s="16"/>
      <c r="C193" s="16"/>
      <c r="D193" s="21"/>
      <c r="E193" s="16"/>
      <c r="F193" s="16"/>
      <c r="G193" s="16"/>
    </row>
    <row r="194" spans="1:7">
      <c r="A194" s="7" t="s">
        <v>286</v>
      </c>
      <c r="B194" s="7" t="s">
        <v>11</v>
      </c>
      <c r="C194" s="7" t="s">
        <v>12</v>
      </c>
      <c r="D194" s="18" t="s">
        <v>287</v>
      </c>
      <c r="E194" s="8">
        <f>E203</f>
        <v>1</v>
      </c>
      <c r="F194" s="9">
        <f>F203</f>
        <v>19468.599999999999</v>
      </c>
      <c r="G194" s="9">
        <f>G203</f>
        <v>19468.599999999999</v>
      </c>
    </row>
    <row r="195" spans="1:7">
      <c r="A195" s="10" t="s">
        <v>288</v>
      </c>
      <c r="B195" s="10" t="s">
        <v>15</v>
      </c>
      <c r="C195" s="10" t="s">
        <v>34</v>
      </c>
      <c r="D195" s="19" t="s">
        <v>289</v>
      </c>
      <c r="E195" s="11">
        <v>1</v>
      </c>
      <c r="F195" s="11">
        <v>5700</v>
      </c>
      <c r="G195" s="12">
        <f>ROUND(E195*F195,2)</f>
        <v>5700</v>
      </c>
    </row>
    <row r="196" spans="1:7" ht="142.80000000000001">
      <c r="A196" s="13"/>
      <c r="B196" s="13"/>
      <c r="C196" s="13"/>
      <c r="D196" s="14" t="s">
        <v>290</v>
      </c>
      <c r="E196" s="13"/>
      <c r="F196" s="13"/>
      <c r="G196" s="13"/>
    </row>
    <row r="197" spans="1:7" ht="20.399999999999999">
      <c r="A197" s="10" t="s">
        <v>291</v>
      </c>
      <c r="B197" s="10" t="s">
        <v>15</v>
      </c>
      <c r="C197" s="10" t="s">
        <v>34</v>
      </c>
      <c r="D197" s="19" t="s">
        <v>292</v>
      </c>
      <c r="E197" s="11">
        <v>1</v>
      </c>
      <c r="F197" s="11">
        <v>4000</v>
      </c>
      <c r="G197" s="12">
        <f>ROUND(E197*F197,2)</f>
        <v>4000</v>
      </c>
    </row>
    <row r="198" spans="1:7" ht="112.2">
      <c r="A198" s="13"/>
      <c r="B198" s="13"/>
      <c r="C198" s="13"/>
      <c r="D198" s="14" t="s">
        <v>293</v>
      </c>
      <c r="E198" s="13"/>
      <c r="F198" s="13"/>
      <c r="G198" s="13"/>
    </row>
    <row r="199" spans="1:7" ht="20.399999999999999">
      <c r="A199" s="10" t="s">
        <v>294</v>
      </c>
      <c r="B199" s="10" t="s">
        <v>15</v>
      </c>
      <c r="C199" s="10" t="s">
        <v>34</v>
      </c>
      <c r="D199" s="19" t="s">
        <v>295</v>
      </c>
      <c r="E199" s="11">
        <v>1</v>
      </c>
      <c r="F199" s="11">
        <v>1878.6</v>
      </c>
      <c r="G199" s="12">
        <f>ROUND(E199*F199,2)</f>
        <v>1878.6</v>
      </c>
    </row>
    <row r="200" spans="1:7" ht="81.599999999999994">
      <c r="A200" s="13"/>
      <c r="B200" s="13"/>
      <c r="C200" s="13"/>
      <c r="D200" s="14" t="s">
        <v>296</v>
      </c>
      <c r="E200" s="13"/>
      <c r="F200" s="13"/>
      <c r="G200" s="13"/>
    </row>
    <row r="201" spans="1:7">
      <c r="A201" s="10" t="s">
        <v>297</v>
      </c>
      <c r="B201" s="10" t="s">
        <v>15</v>
      </c>
      <c r="C201" s="10" t="s">
        <v>34</v>
      </c>
      <c r="D201" s="19" t="s">
        <v>298</v>
      </c>
      <c r="E201" s="11">
        <v>1</v>
      </c>
      <c r="F201" s="11">
        <v>7890</v>
      </c>
      <c r="G201" s="12">
        <f>ROUND(E201*F201,2)</f>
        <v>7890</v>
      </c>
    </row>
    <row r="202" spans="1:7" ht="51">
      <c r="A202" s="13"/>
      <c r="B202" s="13"/>
      <c r="C202" s="13"/>
      <c r="D202" s="14" t="s">
        <v>299</v>
      </c>
      <c r="E202" s="13"/>
      <c r="F202" s="13"/>
      <c r="G202" s="13"/>
    </row>
    <row r="203" spans="1:7">
      <c r="A203" s="13"/>
      <c r="B203" s="13"/>
      <c r="C203" s="13"/>
      <c r="D203" s="20" t="s">
        <v>300</v>
      </c>
      <c r="E203" s="15">
        <v>1</v>
      </c>
      <c r="F203" s="9">
        <f>G195+G197+G199+G201</f>
        <v>19468.599999999999</v>
      </c>
      <c r="G203" s="9">
        <f>ROUND(F203*E203,2)</f>
        <v>19468.599999999999</v>
      </c>
    </row>
    <row r="204" spans="1:7" ht="1.05" customHeight="1">
      <c r="A204" s="16"/>
      <c r="B204" s="16"/>
      <c r="C204" s="16"/>
      <c r="D204" s="21"/>
      <c r="E204" s="16"/>
      <c r="F204" s="16"/>
      <c r="G204" s="16"/>
    </row>
    <row r="205" spans="1:7">
      <c r="A205" s="7" t="s">
        <v>301</v>
      </c>
      <c r="B205" s="7" t="s">
        <v>11</v>
      </c>
      <c r="C205" s="7" t="s">
        <v>12</v>
      </c>
      <c r="D205" s="18" t="s">
        <v>302</v>
      </c>
      <c r="E205" s="8">
        <f>E208</f>
        <v>1</v>
      </c>
      <c r="F205" s="9">
        <f>F208</f>
        <v>2086.5</v>
      </c>
      <c r="G205" s="9">
        <f>G208</f>
        <v>2086.5</v>
      </c>
    </row>
    <row r="206" spans="1:7">
      <c r="A206" s="10" t="s">
        <v>303</v>
      </c>
      <c r="B206" s="10" t="s">
        <v>15</v>
      </c>
      <c r="C206" s="10" t="s">
        <v>34</v>
      </c>
      <c r="D206" s="19" t="s">
        <v>304</v>
      </c>
      <c r="E206" s="11">
        <v>1</v>
      </c>
      <c r="F206" s="11">
        <v>2086.5</v>
      </c>
      <c r="G206" s="12">
        <f>ROUND(E206*F206,2)</f>
        <v>2086.5</v>
      </c>
    </row>
    <row r="207" spans="1:7" ht="91.8">
      <c r="A207" s="13"/>
      <c r="B207" s="13"/>
      <c r="C207" s="13"/>
      <c r="D207" s="14" t="s">
        <v>305</v>
      </c>
      <c r="E207" s="13"/>
      <c r="F207" s="13"/>
      <c r="G207" s="13"/>
    </row>
    <row r="208" spans="1:7">
      <c r="A208" s="13"/>
      <c r="B208" s="13"/>
      <c r="C208" s="13"/>
      <c r="D208" s="20" t="s">
        <v>306</v>
      </c>
      <c r="E208" s="15">
        <v>1</v>
      </c>
      <c r="F208" s="9">
        <f>G206</f>
        <v>2086.5</v>
      </c>
      <c r="G208" s="9">
        <f>ROUND(F208*E208,2)</f>
        <v>2086.5</v>
      </c>
    </row>
    <row r="209" spans="1:7" ht="1.05" customHeight="1">
      <c r="A209" s="16"/>
      <c r="B209" s="16"/>
      <c r="C209" s="16"/>
      <c r="D209" s="21"/>
      <c r="E209" s="16"/>
      <c r="F209" s="16"/>
      <c r="G209" s="16"/>
    </row>
    <row r="210" spans="1:7">
      <c r="A210" s="7" t="s">
        <v>307</v>
      </c>
      <c r="B210" s="7" t="s">
        <v>11</v>
      </c>
      <c r="C210" s="7" t="s">
        <v>12</v>
      </c>
      <c r="D210" s="18" t="s">
        <v>308</v>
      </c>
      <c r="E210" s="8">
        <f>E213</f>
        <v>1</v>
      </c>
      <c r="F210" s="9">
        <f>F213</f>
        <v>950</v>
      </c>
      <c r="G210" s="9">
        <f>G213</f>
        <v>950</v>
      </c>
    </row>
    <row r="211" spans="1:7">
      <c r="A211" s="10" t="s">
        <v>309</v>
      </c>
      <c r="B211" s="10" t="s">
        <v>15</v>
      </c>
      <c r="C211" s="10" t="s">
        <v>6</v>
      </c>
      <c r="D211" s="19" t="s">
        <v>310</v>
      </c>
      <c r="E211" s="11">
        <v>1</v>
      </c>
      <c r="F211" s="11">
        <v>950</v>
      </c>
      <c r="G211" s="12">
        <f>ROUND(E211*F211,2)</f>
        <v>950</v>
      </c>
    </row>
    <row r="212" spans="1:7" ht="61.2">
      <c r="A212" s="13"/>
      <c r="B212" s="13"/>
      <c r="C212" s="13"/>
      <c r="D212" s="14" t="s">
        <v>311</v>
      </c>
      <c r="E212" s="13"/>
      <c r="F212" s="13"/>
      <c r="G212" s="13"/>
    </row>
    <row r="213" spans="1:7">
      <c r="A213" s="13"/>
      <c r="B213" s="13"/>
      <c r="C213" s="13"/>
      <c r="D213" s="20" t="s">
        <v>312</v>
      </c>
      <c r="E213" s="15">
        <v>1</v>
      </c>
      <c r="F213" s="9">
        <f>G211</f>
        <v>950</v>
      </c>
      <c r="G213" s="9">
        <f>ROUND(F213*E213,2)</f>
        <v>950</v>
      </c>
    </row>
    <row r="214" spans="1:7" ht="1.05" customHeight="1">
      <c r="A214" s="16"/>
      <c r="B214" s="16"/>
      <c r="C214" s="16"/>
      <c r="D214" s="21"/>
      <c r="E214" s="16"/>
      <c r="F214" s="16"/>
      <c r="G214" s="16"/>
    </row>
    <row r="215" spans="1:7">
      <c r="A215" s="7" t="s">
        <v>313</v>
      </c>
      <c r="B215" s="7" t="s">
        <v>11</v>
      </c>
      <c r="C215" s="7" t="s">
        <v>12</v>
      </c>
      <c r="D215" s="18" t="s">
        <v>314</v>
      </c>
      <c r="E215" s="8">
        <f>E230</f>
        <v>1</v>
      </c>
      <c r="F215" s="9">
        <f>F230</f>
        <v>749.19999999999993</v>
      </c>
      <c r="G215" s="9">
        <f>G230</f>
        <v>749.2</v>
      </c>
    </row>
    <row r="216" spans="1:7">
      <c r="A216" s="10" t="s">
        <v>315</v>
      </c>
      <c r="B216" s="10" t="s">
        <v>15</v>
      </c>
      <c r="C216" s="10" t="s">
        <v>34</v>
      </c>
      <c r="D216" s="19" t="s">
        <v>316</v>
      </c>
      <c r="E216" s="11">
        <v>1</v>
      </c>
      <c r="F216" s="11">
        <v>83.88</v>
      </c>
      <c r="G216" s="12">
        <f>ROUND(E216*F216,2)</f>
        <v>83.88</v>
      </c>
    </row>
    <row r="217" spans="1:7" ht="122.4">
      <c r="A217" s="13"/>
      <c r="B217" s="13"/>
      <c r="C217" s="13"/>
      <c r="D217" s="14" t="s">
        <v>317</v>
      </c>
      <c r="E217" s="13"/>
      <c r="F217" s="13"/>
      <c r="G217" s="13"/>
    </row>
    <row r="218" spans="1:7" ht="20.399999999999999">
      <c r="A218" s="10" t="s">
        <v>318</v>
      </c>
      <c r="B218" s="10" t="s">
        <v>15</v>
      </c>
      <c r="C218" s="10" t="s">
        <v>34</v>
      </c>
      <c r="D218" s="19" t="s">
        <v>319</v>
      </c>
      <c r="E218" s="11">
        <v>1</v>
      </c>
      <c r="F218" s="11">
        <v>215</v>
      </c>
      <c r="G218" s="12">
        <f>ROUND(E218*F218,2)</f>
        <v>215</v>
      </c>
    </row>
    <row r="219" spans="1:7" ht="132.6">
      <c r="A219" s="13"/>
      <c r="B219" s="13"/>
      <c r="C219" s="13"/>
      <c r="D219" s="14" t="s">
        <v>320</v>
      </c>
      <c r="E219" s="13"/>
      <c r="F219" s="13"/>
      <c r="G219" s="13"/>
    </row>
    <row r="220" spans="1:7">
      <c r="A220" s="10" t="s">
        <v>321</v>
      </c>
      <c r="B220" s="10" t="s">
        <v>15</v>
      </c>
      <c r="C220" s="10" t="s">
        <v>34</v>
      </c>
      <c r="D220" s="19" t="s">
        <v>322</v>
      </c>
      <c r="E220" s="11">
        <v>1</v>
      </c>
      <c r="F220" s="11">
        <v>103.04</v>
      </c>
      <c r="G220" s="12">
        <f>ROUND(E220*F220,2)</f>
        <v>103.04</v>
      </c>
    </row>
    <row r="221" spans="1:7" ht="132.6">
      <c r="A221" s="13"/>
      <c r="B221" s="13"/>
      <c r="C221" s="13"/>
      <c r="D221" s="14" t="s">
        <v>323</v>
      </c>
      <c r="E221" s="13"/>
      <c r="F221" s="13"/>
      <c r="G221" s="13"/>
    </row>
    <row r="222" spans="1:7">
      <c r="A222" s="10" t="s">
        <v>324</v>
      </c>
      <c r="B222" s="10" t="s">
        <v>15</v>
      </c>
      <c r="C222" s="10" t="s">
        <v>34</v>
      </c>
      <c r="D222" s="19" t="s">
        <v>325</v>
      </c>
      <c r="E222" s="11">
        <v>1</v>
      </c>
      <c r="F222" s="11">
        <v>93.75</v>
      </c>
      <c r="G222" s="12">
        <f>ROUND(E222*F222,2)</f>
        <v>93.75</v>
      </c>
    </row>
    <row r="223" spans="1:7" ht="122.4">
      <c r="A223" s="13"/>
      <c r="B223" s="13"/>
      <c r="C223" s="13"/>
      <c r="D223" s="14" t="s">
        <v>326</v>
      </c>
      <c r="E223" s="13"/>
      <c r="F223" s="13"/>
      <c r="G223" s="13"/>
    </row>
    <row r="224" spans="1:7">
      <c r="A224" s="10" t="s">
        <v>327</v>
      </c>
      <c r="B224" s="10" t="s">
        <v>15</v>
      </c>
      <c r="C224" s="10" t="s">
        <v>34</v>
      </c>
      <c r="D224" s="19" t="s">
        <v>328</v>
      </c>
      <c r="E224" s="11">
        <v>1</v>
      </c>
      <c r="F224" s="11">
        <v>83.88</v>
      </c>
      <c r="G224" s="12">
        <f>ROUND(E224*F224,2)</f>
        <v>83.88</v>
      </c>
    </row>
    <row r="225" spans="1:7" ht="122.4">
      <c r="A225" s="13"/>
      <c r="B225" s="13"/>
      <c r="C225" s="13"/>
      <c r="D225" s="14" t="s">
        <v>329</v>
      </c>
      <c r="E225" s="13"/>
      <c r="F225" s="13"/>
      <c r="G225" s="13"/>
    </row>
    <row r="226" spans="1:7">
      <c r="A226" s="10" t="s">
        <v>330</v>
      </c>
      <c r="B226" s="10" t="s">
        <v>15</v>
      </c>
      <c r="C226" s="10" t="s">
        <v>34</v>
      </c>
      <c r="D226" s="19" t="s">
        <v>331</v>
      </c>
      <c r="E226" s="11">
        <v>1</v>
      </c>
      <c r="F226" s="11">
        <v>86.25</v>
      </c>
      <c r="G226" s="12">
        <f>ROUND(E226*F226,2)</f>
        <v>86.25</v>
      </c>
    </row>
    <row r="227" spans="1:7" ht="132.6">
      <c r="A227" s="13"/>
      <c r="B227" s="13"/>
      <c r="C227" s="13"/>
      <c r="D227" s="14" t="s">
        <v>332</v>
      </c>
      <c r="E227" s="13"/>
      <c r="F227" s="13"/>
      <c r="G227" s="13"/>
    </row>
    <row r="228" spans="1:7" ht="20.399999999999999">
      <c r="A228" s="10" t="s">
        <v>333</v>
      </c>
      <c r="B228" s="10" t="s">
        <v>15</v>
      </c>
      <c r="C228" s="10" t="s">
        <v>34</v>
      </c>
      <c r="D228" s="19" t="s">
        <v>334</v>
      </c>
      <c r="E228" s="11">
        <v>1</v>
      </c>
      <c r="F228" s="11">
        <v>83.4</v>
      </c>
      <c r="G228" s="12">
        <f>ROUND(E228*F228,2)</f>
        <v>83.4</v>
      </c>
    </row>
    <row r="229" spans="1:7" ht="142.80000000000001">
      <c r="A229" s="13"/>
      <c r="B229" s="13"/>
      <c r="C229" s="13"/>
      <c r="D229" s="14" t="s">
        <v>335</v>
      </c>
      <c r="E229" s="13"/>
      <c r="F229" s="13"/>
      <c r="G229" s="13"/>
    </row>
    <row r="230" spans="1:7">
      <c r="A230" s="13"/>
      <c r="B230" s="13"/>
      <c r="C230" s="13"/>
      <c r="D230" s="20" t="s">
        <v>336</v>
      </c>
      <c r="E230" s="15">
        <v>1</v>
      </c>
      <c r="F230" s="9">
        <f>G216+G218+G220+G222+G224+G226+G228</f>
        <v>749.19999999999993</v>
      </c>
      <c r="G230" s="9">
        <f>ROUND(F230*E230,2)</f>
        <v>749.2</v>
      </c>
    </row>
    <row r="231" spans="1:7" ht="1.05" customHeight="1">
      <c r="A231" s="16"/>
      <c r="B231" s="16"/>
      <c r="C231" s="16"/>
      <c r="D231" s="21"/>
      <c r="E231" s="16"/>
      <c r="F231" s="16"/>
      <c r="G231" s="16"/>
    </row>
    <row r="232" spans="1:7">
      <c r="A232" s="13"/>
      <c r="B232" s="13"/>
      <c r="C232" s="13"/>
      <c r="D232" s="20" t="s">
        <v>337</v>
      </c>
      <c r="E232" s="15">
        <v>1</v>
      </c>
      <c r="F232" s="9">
        <f>G21+G44+G52+G61+G81+G124+G139+G164+G172+G187+G192+G203+G208+G213+G230</f>
        <v>135958.09</v>
      </c>
      <c r="G232" s="9">
        <f>ROUND(F232*E232,2)</f>
        <v>135958.09</v>
      </c>
    </row>
    <row r="233" spans="1:7">
      <c r="A233" s="13"/>
      <c r="B233" s="13"/>
      <c r="C233" s="13"/>
      <c r="D233" s="14"/>
      <c r="E233" s="13"/>
      <c r="F233" s="13"/>
      <c r="G233" s="13"/>
    </row>
  </sheetData>
  <dataValidations count="1">
    <dataValidation type="list" allowBlank="1" showInputMessage="1" showErrorMessage="1" sqref="B4:B233">
      <formula1>"Capítulo,Partida,Mano de obra,Maquinaria,Material,Otros,"</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2022-11-30T12:08:42Z</dcterms:created>
  <dcterms:modified xsi:type="dcterms:W3CDTF">2022-11-30T12:09:17Z</dcterms:modified>
</cp:coreProperties>
</file>