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COMUN\Operación\PLIEGOS TECNICOS\CLORADORES\PLIEGO\"/>
    </mc:Choice>
  </mc:AlternateContent>
  <xr:revisionPtr revIDLastSave="0" documentId="13_ncr:1_{2DFE27EA-77AB-4337-88BE-798E6B63DDA4}" xr6:coauthVersionLast="47" xr6:coauthVersionMax="47" xr10:uidLastSave="{00000000-0000-0000-0000-000000000000}"/>
  <bookViews>
    <workbookView xWindow="-120" yWindow="-120" windowWidth="29040" windowHeight="15840" activeTab="1" xr2:uid="{8120A87C-D2D2-4846-9BE6-8636095194B2}"/>
  </bookViews>
  <sheets>
    <sheet name="Resumen Contratista" sheetId="5" r:id="rId1"/>
    <sheet name="Partidas a rellenar" sheetId="4"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5" l="1"/>
  <c r="B7" i="5"/>
  <c r="G23" i="4"/>
  <c r="G21" i="4"/>
  <c r="G19" i="4"/>
  <c r="G18" i="4" l="1"/>
  <c r="E7" i="5" s="1"/>
  <c r="G26" i="4"/>
  <c r="G25" i="4" s="1"/>
  <c r="E8" i="5" s="1"/>
  <c r="B9" i="5" l="1"/>
  <c r="G31" i="4"/>
  <c r="G29" i="4"/>
  <c r="G28" i="4" l="1"/>
  <c r="E9" i="5" s="1"/>
  <c r="B5" i="5"/>
  <c r="G14" i="4"/>
  <c r="G12" i="4"/>
  <c r="G16" i="4"/>
  <c r="G10" i="4"/>
  <c r="G9" i="4" l="1"/>
  <c r="E6" i="5" s="1"/>
  <c r="G7" i="4" l="1"/>
  <c r="G4" i="4"/>
  <c r="G3" i="4" s="1"/>
  <c r="B4" i="5"/>
  <c r="B6" i="5"/>
  <c r="E4" i="5" l="1"/>
  <c r="E11" i="5" s="1"/>
  <c r="G6" i="4"/>
  <c r="E5" i="5" s="1"/>
  <c r="G34" i="4" l="1"/>
  <c r="E13" i="5"/>
  <c r="E16"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Ander Villanueva Llorente</author>
  </authors>
  <commentList>
    <comment ref="A2" authorId="0" shapeId="0" xr:uid="{2AAF9D25-F344-402C-93FD-4BD18825082F}">
      <text>
        <r>
          <rPr>
            <b/>
            <sz val="9"/>
            <color indexed="81"/>
            <rFont val="Tahoma"/>
            <family val="2"/>
          </rPr>
          <t>Código del concepto. Ver colores en "Entorno de trabajo: Apariencia"</t>
        </r>
      </text>
    </comment>
    <comment ref="B2" authorId="0" shapeId="0" xr:uid="{FE5E71CA-1458-4286-AFBB-DD9C34E5BCCC}">
      <text>
        <r>
          <rPr>
            <b/>
            <sz val="9"/>
            <color indexed="81"/>
            <rFont val="Tahoma"/>
            <family val="2"/>
          </rPr>
          <t>Naturaleza o tipo de concepto, ver valores de cada naturaleza en la ayuda del menú contextual</t>
        </r>
      </text>
    </comment>
    <comment ref="C2" authorId="0" shapeId="0" xr:uid="{686B1752-61B8-4A9F-8E47-5156E82C42C6}">
      <text>
        <r>
          <rPr>
            <b/>
            <sz val="9"/>
            <color indexed="81"/>
            <rFont val="Tahoma"/>
            <family val="2"/>
          </rPr>
          <t>Unidad principal de medida del concepto</t>
        </r>
      </text>
    </comment>
    <comment ref="D2" authorId="0" shapeId="0" xr:uid="{3B7D57D1-AD9D-415D-AC3C-5E2044752613}">
      <text>
        <r>
          <rPr>
            <b/>
            <sz val="9"/>
            <color indexed="81"/>
            <rFont val="Tahoma"/>
            <family val="2"/>
          </rPr>
          <t>Descripción corta</t>
        </r>
      </text>
    </comment>
    <comment ref="E2" authorId="0" shapeId="0" xr:uid="{02FBE7F4-BEF3-4787-8A34-9CD2198FE5D3}">
      <text>
        <r>
          <rPr>
            <b/>
            <sz val="9"/>
            <color indexed="81"/>
            <rFont val="Tahoma"/>
            <family val="2"/>
          </rPr>
          <t>Rendimiento o cantidad presupuestada</t>
        </r>
      </text>
    </comment>
    <comment ref="F2" authorId="0" shapeId="0" xr:uid="{10B2EA13-0E1B-4A4B-8F12-0D3AD344D501}">
      <text>
        <r>
          <rPr>
            <b/>
            <sz val="9"/>
            <color indexed="81"/>
            <rFont val="Tahoma"/>
            <family val="2"/>
          </rPr>
          <t>Precio unitario en el presupuesto</t>
        </r>
      </text>
    </comment>
    <comment ref="G2" authorId="0" shapeId="0" xr:uid="{253BC43B-F884-435F-98D1-C0464FEDFF7B}">
      <text>
        <r>
          <rPr>
            <b/>
            <sz val="9"/>
            <color indexed="81"/>
            <rFont val="Tahoma"/>
            <family val="2"/>
          </rPr>
          <t>Importe del presupuesto</t>
        </r>
      </text>
    </comment>
  </commentList>
</comments>
</file>

<file path=xl/sharedStrings.xml><?xml version="1.0" encoding="utf-8"?>
<sst xmlns="http://schemas.openxmlformats.org/spreadsheetml/2006/main" count="97" uniqueCount="65">
  <si>
    <t>Presupuesto</t>
  </si>
  <si>
    <t>Código</t>
  </si>
  <si>
    <t>Nat</t>
  </si>
  <si>
    <t>Ud</t>
  </si>
  <si>
    <t>Resumen</t>
  </si>
  <si>
    <t>CanPres</t>
  </si>
  <si>
    <t>Pres</t>
  </si>
  <si>
    <t>ImpPres</t>
  </si>
  <si>
    <t>Capítulo</t>
  </si>
  <si>
    <t/>
  </si>
  <si>
    <t>Partida</t>
  </si>
  <si>
    <t>UD</t>
  </si>
  <si>
    <t>PRESUPUESTO BASE DE LICITACIÓN SIN IVA</t>
  </si>
  <si>
    <t>PRESUPUESTO BASE DE LICITACIÓN</t>
  </si>
  <si>
    <t>IVA</t>
  </si>
  <si>
    <t>RESUMEN</t>
  </si>
  <si>
    <t>INSPECCIÓN CLORADOR</t>
  </si>
  <si>
    <t>REACTIVOS</t>
  </si>
  <si>
    <t>HIPOCLORITO</t>
  </si>
  <si>
    <t>Suministro, montaje y pueta en marcha de un conjunto de medición de cloro libre residual con sonda amperométrica cge 2 ms (o equivalente), rango 0-2ppm, señal salida 4-20ma, controlador dulcometer dacb en pared ip 65, con posibilidad de telecontrol de bomba dosifiacodra (control proporcional), panel modular con rotámetro, válvula toma muestras, panel de medición, incluyendo instalación eléctrica completa, tuberías y elementos de sujeción y montaje del fabricante y conexión y programación del plc</t>
  </si>
  <si>
    <t>Bomba dosifiacidora de hipoclorito de desplazamiento positivo 220V, 16bar con entrada de potencia 15,2W, ajuste de velocidad y ajuste de longitud de reocrrido con ajuste 0-100%</t>
  </si>
  <si>
    <t>EQUIPO MEDIDOR DE CLORO</t>
  </si>
  <si>
    <t>BOMBA TOMAMUESTRAS</t>
  </si>
  <si>
    <t>BOMBA DOSIFIACORA</t>
  </si>
  <si>
    <t>Suministro, montaje y puesta en marcha de un equipo Thaumat (o equivalente) AC o DC, DCM500 gprs, antena exterior con cable de 5m, magnetotermico 2 polos 6A, caja estanca Legrand con tapa transpearente, bateria backup `plomo acido 12V 1850mAh, circuito de carga y conmutación e instalación lectrica completa</t>
  </si>
  <si>
    <t>THAMUT</t>
  </si>
  <si>
    <t>TRABAJO DOCUMENTAL</t>
  </si>
  <si>
    <t>ELABORACIÓN PLANES DE CONTROL Y GESTION</t>
  </si>
  <si>
    <t>ELABORACIÓN PLANES SANITARIOS DEL AGUA (PSA)</t>
  </si>
  <si>
    <t>Elaboración anual de la parte correspondiente a cloradores de los Planes de Control y Gestion relativos a las Zonas de Abastecimiento incluidas en este PPTP, de acuerdo a los requerimientos de la legislación vigente del  Departametno de Sanidad del Gobierno Vasco y el CABB</t>
  </si>
  <si>
    <t>Elaboración anual de la parte correspondiente a cloradores de los Planes Sanitarios del Agua (PSA) relativos a las Zonas de Abastecimiento incluidas en este PPTP, de acuerdo a los requerimientos de la legislación vigente del  Departametno de Sanidad del Gobierno Vasco y el CABB</t>
  </si>
  <si>
    <t>m3</t>
  </si>
  <si>
    <t>SUMINISTRO HIPOCLORITO (18%)</t>
  </si>
  <si>
    <t>Inspección clorador incluyendo calibración y todos los trabajos preventivos requeridos</t>
  </si>
  <si>
    <t>REA</t>
  </si>
  <si>
    <t>REA1</t>
  </si>
  <si>
    <t>INS</t>
  </si>
  <si>
    <t>INS1</t>
  </si>
  <si>
    <t>COR</t>
  </si>
  <si>
    <t>COR1</t>
  </si>
  <si>
    <t>COR2</t>
  </si>
  <si>
    <t>COR3</t>
  </si>
  <si>
    <t>DOC</t>
  </si>
  <si>
    <t>DOC1</t>
  </si>
  <si>
    <t>DOC2</t>
  </si>
  <si>
    <t>SUSTITUCIÓN DE EQUIPO CETOLAR POR DOSIFIACIÓN DE HIPOCLORITO</t>
  </si>
  <si>
    <t>SUSTITUCIÓN DE EQUIPO CETOLAR</t>
  </si>
  <si>
    <t>SUS</t>
  </si>
  <si>
    <t>SUS1</t>
  </si>
  <si>
    <t>INSPECCIONES Y MANTENIMIENTOS PREVENTIVOS</t>
  </si>
  <si>
    <t>SUSTITUCIÓN DE EQUIPOS</t>
  </si>
  <si>
    <t>H</t>
  </si>
  <si>
    <t>CORRECTIVOS</t>
  </si>
  <si>
    <t>SUS2</t>
  </si>
  <si>
    <t>SUS3</t>
  </si>
  <si>
    <t>SUS4</t>
  </si>
  <si>
    <t>UNIDAD DE PEQUEÑO MATERIAL A JUSTIFICAR</t>
  </si>
  <si>
    <t>HORA DE  OPERADOR</t>
  </si>
  <si>
    <t>Hora de operador GP 2A</t>
  </si>
  <si>
    <t>HORA EXTRA DE  OPERADOR</t>
  </si>
  <si>
    <t>Hora extra de operador GP 2A</t>
  </si>
  <si>
    <t>PRESUPUESTO</t>
  </si>
  <si>
    <t>Todas las unidades de pequeño material necesarias para la reparaciones de los equippos se certificaran mediante esta partida previa justifiación.</t>
  </si>
  <si>
    <t>Suministro , montaje y puesta en marcha de una bomba tomamuestras en recirculación de 1m3/h, 0,5CV, 230V, incluyendo instalación electrica completa, tuberias y elementos de sujección y montaje y conexión y programación de PLC</t>
  </si>
  <si>
    <t>Suministro, montaje y puesta en marcha de un equipo de dosifiación de hipoclorito sustituyendo un equipo cetolar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</si>
</sst>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sz val="8"/>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0F0F0"/>
        <bgColor indexed="64"/>
      </patternFill>
    </fill>
  </fills>
  <borders count="2">
    <border>
      <left/>
      <right/>
      <top/>
      <bottom/>
      <diagonal/>
    </border>
    <border>
      <left/>
      <right/>
      <top/>
      <bottom style="thin">
        <color indexed="64"/>
      </bottom>
      <diagonal/>
    </border>
  </borders>
  <cellStyleXfs count="2">
    <xf numFmtId="0" fontId="0" fillId="0" borderId="0"/>
    <xf numFmtId="44" fontId="8" fillId="0" borderId="0" applyFont="0" applyFill="0" applyBorder="0" applyAlignment="0" applyProtection="0"/>
  </cellStyleXfs>
  <cellXfs count="40">
    <xf numFmtId="0" fontId="0" fillId="0" borderId="0" xfId="0"/>
    <xf numFmtId="0" fontId="0" fillId="0" borderId="0" xfId="0" applyAlignment="1">
      <alignment vertical="top"/>
    </xf>
    <xf numFmtId="0" fontId="1" fillId="0" borderId="0" xfId="0" applyFont="1" applyAlignment="1">
      <alignment vertical="top"/>
    </xf>
    <xf numFmtId="49" fontId="4" fillId="2" borderId="0" xfId="0" applyNumberFormat="1" applyFont="1" applyFill="1" applyAlignment="1">
      <alignment vertical="top"/>
    </xf>
    <xf numFmtId="3" fontId="5" fillId="2" borderId="0" xfId="0" applyNumberFormat="1" applyFont="1" applyFill="1" applyAlignment="1">
      <alignment vertical="top"/>
    </xf>
    <xf numFmtId="4" fontId="5" fillId="2" borderId="0" xfId="0" applyNumberFormat="1" applyFont="1" applyFill="1" applyAlignment="1">
      <alignment vertical="top"/>
    </xf>
    <xf numFmtId="49" fontId="6" fillId="3" borderId="0" xfId="0" applyNumberFormat="1" applyFont="1" applyFill="1" applyAlignment="1">
      <alignment vertical="top"/>
    </xf>
    <xf numFmtId="49" fontId="6" fillId="0" borderId="0" xfId="0" applyNumberFormat="1" applyFont="1" applyAlignment="1">
      <alignment vertical="top"/>
    </xf>
    <xf numFmtId="4" fontId="6" fillId="0" borderId="0" xfId="0" applyNumberFormat="1" applyFont="1" applyAlignment="1">
      <alignment vertical="top"/>
    </xf>
    <xf numFmtId="4" fontId="7" fillId="0" borderId="0" xfId="0" applyNumberFormat="1" applyFont="1" applyAlignment="1">
      <alignment vertical="top"/>
    </xf>
    <xf numFmtId="0" fontId="6" fillId="0" borderId="0" xfId="0" applyFont="1" applyAlignment="1">
      <alignment vertical="top"/>
    </xf>
    <xf numFmtId="49" fontId="6" fillId="0" borderId="0" xfId="0" applyNumberFormat="1" applyFont="1" applyAlignment="1">
      <alignment vertical="top" wrapText="1"/>
    </xf>
    <xf numFmtId="49" fontId="4" fillId="2" borderId="0" xfId="0" applyNumberFormat="1" applyFont="1" applyFill="1" applyAlignment="1">
      <alignment vertical="top" wrapText="1"/>
    </xf>
    <xf numFmtId="44" fontId="0" fillId="0" borderId="0" xfId="1" applyFont="1"/>
    <xf numFmtId="0" fontId="6" fillId="0" borderId="1" xfId="0" applyFont="1" applyBorder="1" applyAlignment="1">
      <alignment vertical="top"/>
    </xf>
    <xf numFmtId="49" fontId="0" fillId="0" borderId="0" xfId="0" applyNumberFormat="1"/>
    <xf numFmtId="44" fontId="0" fillId="0" borderId="0" xfId="0" applyNumberFormat="1"/>
    <xf numFmtId="9" fontId="0" fillId="0" borderId="0" xfId="0" applyNumberFormat="1"/>
    <xf numFmtId="49" fontId="9" fillId="0" borderId="1" xfId="0" applyNumberFormat="1" applyFont="1" applyBorder="1"/>
    <xf numFmtId="0" fontId="0" fillId="0" borderId="1" xfId="0" applyBorder="1"/>
    <xf numFmtId="44" fontId="0" fillId="0" borderId="1" xfId="0" applyNumberFormat="1" applyBorder="1"/>
    <xf numFmtId="0" fontId="3" fillId="0" borderId="0" xfId="0" applyFont="1" applyAlignment="1">
      <alignment horizontal="left" vertical="top"/>
    </xf>
    <xf numFmtId="0" fontId="3" fillId="0" borderId="0" xfId="0" applyFont="1" applyAlignment="1">
      <alignment horizontal="left" vertical="top" wrapText="1"/>
    </xf>
    <xf numFmtId="0" fontId="6" fillId="0" borderId="0" xfId="0" applyFont="1" applyBorder="1" applyAlignment="1">
      <alignment vertical="top"/>
    </xf>
    <xf numFmtId="49" fontId="6" fillId="0" borderId="0" xfId="0" applyNumberFormat="1" applyFont="1" applyBorder="1" applyAlignment="1">
      <alignment vertical="top" wrapText="1"/>
    </xf>
    <xf numFmtId="4" fontId="6" fillId="0" borderId="0" xfId="0" applyNumberFormat="1" applyFont="1" applyBorder="1" applyAlignment="1">
      <alignment vertical="top"/>
    </xf>
    <xf numFmtId="49" fontId="0" fillId="0" borderId="0" xfId="0" applyNumberFormat="1" applyBorder="1"/>
    <xf numFmtId="44" fontId="0" fillId="0" borderId="0" xfId="1" applyFont="1" applyBorder="1"/>
    <xf numFmtId="4" fontId="5" fillId="2" borderId="0" xfId="0" applyNumberFormat="1" applyFont="1" applyFill="1" applyAlignment="1" applyProtection="1">
      <alignment vertical="top"/>
      <protection locked="0"/>
    </xf>
    <xf numFmtId="4" fontId="6" fillId="0" borderId="0" xfId="0" applyNumberFormat="1" applyFont="1" applyAlignment="1" applyProtection="1">
      <alignment vertical="top"/>
      <protection locked="0"/>
    </xf>
    <xf numFmtId="0" fontId="6" fillId="0" borderId="1" xfId="0" applyFont="1" applyBorder="1" applyAlignment="1" applyProtection="1">
      <alignment vertical="top"/>
      <protection locked="0"/>
    </xf>
    <xf numFmtId="44" fontId="9" fillId="0" borderId="1" xfId="1" applyFont="1" applyBorder="1" applyAlignment="1">
      <alignment vertical="top"/>
    </xf>
    <xf numFmtId="0" fontId="6" fillId="0" borderId="0" xfId="0" applyFont="1" applyAlignment="1" applyProtection="1">
      <alignment vertical="top"/>
      <protection locked="0"/>
    </xf>
    <xf numFmtId="0" fontId="0" fillId="0" borderId="0" xfId="0" applyProtection="1"/>
    <xf numFmtId="0" fontId="0" fillId="0" borderId="0" xfId="0" applyAlignment="1" applyProtection="1">
      <alignment vertical="top"/>
      <protection locked="0"/>
    </xf>
    <xf numFmtId="0" fontId="3" fillId="0" borderId="0" xfId="0" applyFont="1" applyAlignment="1" applyProtection="1">
      <alignment horizontal="left" vertical="top"/>
      <protection locked="0"/>
    </xf>
    <xf numFmtId="0" fontId="6" fillId="0" borderId="0" xfId="0" applyFont="1" applyBorder="1" applyAlignment="1" applyProtection="1">
      <alignment vertical="top"/>
      <protection locked="0"/>
    </xf>
    <xf numFmtId="0" fontId="0" fillId="0" borderId="0" xfId="0" applyProtection="1">
      <protection locked="0"/>
    </xf>
    <xf numFmtId="0" fontId="10" fillId="0" borderId="0" xfId="0" applyFont="1"/>
    <xf numFmtId="4" fontId="6" fillId="0" borderId="0" xfId="0" applyNumberFormat="1" applyFont="1" applyFill="1" applyAlignment="1">
      <alignment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4BD60-2F30-41A7-97EE-5AA407F7D095}">
  <dimension ref="B2:E16"/>
  <sheetViews>
    <sheetView workbookViewId="0">
      <selection activeCell="B4" sqref="B4"/>
    </sheetView>
  </sheetViews>
  <sheetFormatPr baseColWidth="10" defaultRowHeight="15" x14ac:dyDescent="0.25"/>
  <cols>
    <col min="2" max="2" width="49.42578125" bestFit="1" customWidth="1"/>
    <col min="3" max="3" width="4.5703125" bestFit="1" customWidth="1"/>
    <col min="5" max="5" width="14.5703125" bestFit="1" customWidth="1"/>
  </cols>
  <sheetData>
    <row r="2" spans="2:5" x14ac:dyDescent="0.25">
      <c r="B2" s="38" t="s">
        <v>15</v>
      </c>
    </row>
    <row r="4" spans="2:5" x14ac:dyDescent="0.25">
      <c r="B4" s="26" t="str">
        <f>'Partidas a rellenar'!D3</f>
        <v>INSPECCIONES Y MANTENIMIENTOS PREVENTIVOS</v>
      </c>
      <c r="C4" s="13"/>
      <c r="D4" s="13"/>
      <c r="E4" s="13">
        <f>'Partidas a rellenar'!G3</f>
        <v>0</v>
      </c>
    </row>
    <row r="5" spans="2:5" x14ac:dyDescent="0.25">
      <c r="B5" s="26" t="str">
        <f>'Partidas a rellenar'!D6</f>
        <v>REACTIVOS</v>
      </c>
      <c r="C5" s="13"/>
      <c r="D5" s="13"/>
      <c r="E5" s="13">
        <f>'Partidas a rellenar'!G6</f>
        <v>0</v>
      </c>
    </row>
    <row r="6" spans="2:5" x14ac:dyDescent="0.25">
      <c r="B6" s="26" t="str">
        <f>'Partidas a rellenar'!D9</f>
        <v>SUSTITUCIÓN DE EQUIPOS</v>
      </c>
      <c r="C6" s="13"/>
      <c r="D6" s="13"/>
      <c r="E6" s="13">
        <f>'Partidas a rellenar'!G9</f>
        <v>0</v>
      </c>
    </row>
    <row r="7" spans="2:5" x14ac:dyDescent="0.25">
      <c r="B7" s="26" t="str">
        <f>'Partidas a rellenar'!D18</f>
        <v>CORRECTIVOS</v>
      </c>
      <c r="C7" s="26"/>
      <c r="D7" s="26"/>
      <c r="E7" s="13">
        <f>'Partidas a rellenar'!G18</f>
        <v>0</v>
      </c>
    </row>
    <row r="8" spans="2:5" x14ac:dyDescent="0.25">
      <c r="B8" s="26" t="str">
        <f>'Partidas a rellenar'!D25</f>
        <v>SUSTITUCIÓN DE EQUIPO CETOLAR</v>
      </c>
      <c r="C8" s="26"/>
      <c r="D8" s="26"/>
      <c r="E8" s="13">
        <f>'Partidas a rellenar'!G25</f>
        <v>0</v>
      </c>
    </row>
    <row r="9" spans="2:5" x14ac:dyDescent="0.25">
      <c r="B9" s="26" t="str">
        <f>'Partidas a rellenar'!D28</f>
        <v>TRABAJO DOCUMENTAL</v>
      </c>
      <c r="C9" s="26"/>
      <c r="D9" s="26"/>
      <c r="E9" s="27">
        <f>'Partidas a rellenar'!G28</f>
        <v>0</v>
      </c>
    </row>
    <row r="11" spans="2:5" x14ac:dyDescent="0.25">
      <c r="B11" s="18" t="s">
        <v>12</v>
      </c>
      <c r="C11" s="19"/>
      <c r="D11" s="19"/>
      <c r="E11" s="20">
        <f>SUM(E4:E9)</f>
        <v>0</v>
      </c>
    </row>
    <row r="13" spans="2:5" x14ac:dyDescent="0.25">
      <c r="B13" s="15" t="s">
        <v>14</v>
      </c>
      <c r="C13" s="17"/>
      <c r="E13" s="16">
        <f>E11*0.21</f>
        <v>0</v>
      </c>
    </row>
    <row r="15" spans="2:5" x14ac:dyDescent="0.25">
      <c r="B15" s="18" t="s">
        <v>13</v>
      </c>
      <c r="C15" s="19"/>
      <c r="D15" s="19"/>
      <c r="E15" s="20"/>
    </row>
    <row r="16" spans="2:5" x14ac:dyDescent="0.25">
      <c r="E16" s="16">
        <f>E11+E13</f>
        <v>0</v>
      </c>
    </row>
  </sheetData>
  <sheetProtection algorithmName="SHA-512" hashValue="LcCeSgQcg+D0Y/ihb3AYZDu3CKy7u4xl+HMB6TOsUuUKqYOf1NOBXnSW2Gl0njQWRp6z8RLRWMrSA31N1FlOgQ==" saltValue="VkeaKTuVQSttHl7ZKzn0hw==" spinCount="100000" sheet="1" objects="1" scenarios="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30B6C-8D43-4F43-89E5-5F684E6AA14C}">
  <dimension ref="A1:I37"/>
  <sheetViews>
    <sheetView tabSelected="1" workbookViewId="0">
      <pane xSplit="4" ySplit="1" topLeftCell="E2" activePane="bottomRight" state="frozen"/>
      <selection pane="topRight" activeCell="E1" sqref="E1"/>
      <selection pane="bottomLeft" activeCell="A4" sqref="A4"/>
      <selection pane="bottomRight" activeCell="D30" sqref="D30"/>
    </sheetView>
  </sheetViews>
  <sheetFormatPr baseColWidth="10" defaultRowHeight="15" x14ac:dyDescent="0.25"/>
  <cols>
    <col min="1" max="1" width="15.5703125" style="33" bestFit="1" customWidth="1"/>
    <col min="2" max="2" width="6.5703125" style="33" bestFit="1" customWidth="1"/>
    <col min="3" max="3" width="3.7109375" style="33" bestFit="1" customWidth="1"/>
    <col min="4" max="4" width="60" style="33" customWidth="1"/>
    <col min="5" max="5" width="7.85546875" style="33" bestFit="1" customWidth="1"/>
    <col min="6" max="6" width="7.85546875" style="37" bestFit="1" customWidth="1"/>
    <col min="7" max="7" width="14.5703125" bestFit="1" customWidth="1"/>
    <col min="8" max="9" width="13" bestFit="1" customWidth="1"/>
  </cols>
  <sheetData>
    <row r="1" spans="1:7" ht="18.75" x14ac:dyDescent="0.25">
      <c r="A1" s="2" t="s">
        <v>0</v>
      </c>
      <c r="B1" s="1"/>
      <c r="C1" s="1"/>
      <c r="D1" s="1"/>
      <c r="E1" s="1"/>
      <c r="F1" s="34"/>
      <c r="G1" s="1"/>
    </row>
    <row r="2" spans="1:7" x14ac:dyDescent="0.25">
      <c r="A2" s="21" t="s">
        <v>1</v>
      </c>
      <c r="B2" s="21" t="s">
        <v>2</v>
      </c>
      <c r="C2" s="21" t="s">
        <v>3</v>
      </c>
      <c r="D2" s="22" t="s">
        <v>4</v>
      </c>
      <c r="E2" s="21" t="s">
        <v>5</v>
      </c>
      <c r="F2" s="35" t="s">
        <v>6</v>
      </c>
      <c r="G2" s="21" t="s">
        <v>7</v>
      </c>
    </row>
    <row r="3" spans="1:7" x14ac:dyDescent="0.25">
      <c r="A3" s="3" t="s">
        <v>36</v>
      </c>
      <c r="B3" s="3" t="s">
        <v>8</v>
      </c>
      <c r="C3" s="3" t="s">
        <v>9</v>
      </c>
      <c r="D3" s="12" t="s">
        <v>49</v>
      </c>
      <c r="E3" s="4"/>
      <c r="F3" s="28"/>
      <c r="G3" s="5">
        <f>SUM(G4:G5)</f>
        <v>0</v>
      </c>
    </row>
    <row r="4" spans="1:7" x14ac:dyDescent="0.25">
      <c r="A4" s="6" t="s">
        <v>37</v>
      </c>
      <c r="B4" s="7" t="s">
        <v>10</v>
      </c>
      <c r="C4" s="7" t="s">
        <v>11</v>
      </c>
      <c r="D4" s="11" t="s">
        <v>16</v>
      </c>
      <c r="E4" s="8">
        <v>10400</v>
      </c>
      <c r="F4" s="29"/>
      <c r="G4" s="9">
        <f>ROUND(E4*F4*1,2)</f>
        <v>0</v>
      </c>
    </row>
    <row r="5" spans="1:7" ht="22.5" x14ac:dyDescent="0.25">
      <c r="A5" s="10"/>
      <c r="B5" s="10"/>
      <c r="C5" s="10"/>
      <c r="D5" s="11" t="s">
        <v>33</v>
      </c>
      <c r="E5" s="8"/>
      <c r="F5" s="32"/>
      <c r="G5" s="10"/>
    </row>
    <row r="6" spans="1:7" x14ac:dyDescent="0.25">
      <c r="A6" s="3" t="s">
        <v>34</v>
      </c>
      <c r="B6" s="3" t="s">
        <v>8</v>
      </c>
      <c r="C6" s="3" t="s">
        <v>9</v>
      </c>
      <c r="D6" s="12" t="s">
        <v>17</v>
      </c>
      <c r="E6" s="5"/>
      <c r="F6" s="28"/>
      <c r="G6" s="5">
        <f>SUM(G7)</f>
        <v>0</v>
      </c>
    </row>
    <row r="7" spans="1:7" x14ac:dyDescent="0.25">
      <c r="A7" s="6" t="s">
        <v>35</v>
      </c>
      <c r="B7" s="7" t="s">
        <v>10</v>
      </c>
      <c r="C7" s="7" t="s">
        <v>31</v>
      </c>
      <c r="D7" s="11" t="s">
        <v>18</v>
      </c>
      <c r="E7" s="39">
        <v>50</v>
      </c>
      <c r="F7" s="29"/>
      <c r="G7" s="9">
        <f>ROUND(E7*F7*1,2)</f>
        <v>0</v>
      </c>
    </row>
    <row r="8" spans="1:7" x14ac:dyDescent="0.25">
      <c r="A8" s="10"/>
      <c r="B8" s="10"/>
      <c r="C8" s="10"/>
      <c r="D8" s="11" t="s">
        <v>32</v>
      </c>
      <c r="E8" s="8"/>
      <c r="F8" s="32"/>
      <c r="G8" s="10"/>
    </row>
    <row r="9" spans="1:7" x14ac:dyDescent="0.25">
      <c r="A9" s="3" t="s">
        <v>47</v>
      </c>
      <c r="B9" s="3" t="s">
        <v>8</v>
      </c>
      <c r="C9" s="3" t="s">
        <v>9</v>
      </c>
      <c r="D9" s="12" t="s">
        <v>50</v>
      </c>
      <c r="E9" s="5"/>
      <c r="F9" s="28"/>
      <c r="G9" s="5">
        <f>SUM(G10:G17)</f>
        <v>0</v>
      </c>
    </row>
    <row r="10" spans="1:7" x14ac:dyDescent="0.25">
      <c r="A10" s="6" t="s">
        <v>48</v>
      </c>
      <c r="B10" s="7" t="s">
        <v>10</v>
      </c>
      <c r="C10" s="7" t="s">
        <v>11</v>
      </c>
      <c r="D10" s="11" t="s">
        <v>21</v>
      </c>
      <c r="E10" s="8">
        <v>8</v>
      </c>
      <c r="F10" s="29"/>
      <c r="G10" s="9">
        <f>ROUND(E10*F10*1,2)</f>
        <v>0</v>
      </c>
    </row>
    <row r="11" spans="1:7" ht="78.75" x14ac:dyDescent="0.25">
      <c r="A11" s="10"/>
      <c r="B11" s="10"/>
      <c r="C11" s="10"/>
      <c r="D11" s="11" t="s">
        <v>19</v>
      </c>
      <c r="E11" s="8"/>
      <c r="F11" s="32"/>
      <c r="G11" s="10"/>
    </row>
    <row r="12" spans="1:7" x14ac:dyDescent="0.25">
      <c r="A12" s="6" t="s">
        <v>53</v>
      </c>
      <c r="B12" s="7" t="s">
        <v>10</v>
      </c>
      <c r="C12" s="7" t="s">
        <v>11</v>
      </c>
      <c r="D12" s="11" t="s">
        <v>22</v>
      </c>
      <c r="E12" s="8">
        <v>10</v>
      </c>
      <c r="F12" s="29"/>
      <c r="G12" s="9">
        <f>ROUND(E12*F12*1,2)</f>
        <v>0</v>
      </c>
    </row>
    <row r="13" spans="1:7" ht="33.75" x14ac:dyDescent="0.25">
      <c r="A13" s="10"/>
      <c r="B13" s="10"/>
      <c r="C13" s="10"/>
      <c r="D13" s="11" t="s">
        <v>63</v>
      </c>
      <c r="E13" s="8"/>
      <c r="F13" s="32"/>
      <c r="G13" s="9"/>
    </row>
    <row r="14" spans="1:7" x14ac:dyDescent="0.25">
      <c r="A14" s="6" t="s">
        <v>54</v>
      </c>
      <c r="B14" s="7" t="s">
        <v>10</v>
      </c>
      <c r="C14" s="7" t="s">
        <v>11</v>
      </c>
      <c r="D14" s="11" t="s">
        <v>23</v>
      </c>
      <c r="E14" s="8">
        <v>10</v>
      </c>
      <c r="F14" s="29"/>
      <c r="G14" s="9">
        <f>ROUND(E14*F14*1,2)</f>
        <v>0</v>
      </c>
    </row>
    <row r="15" spans="1:7" ht="33.75" x14ac:dyDescent="0.25">
      <c r="A15" s="10"/>
      <c r="B15" s="10"/>
      <c r="C15" s="10"/>
      <c r="D15" s="11" t="s">
        <v>20</v>
      </c>
      <c r="E15" s="8"/>
      <c r="G15" s="9"/>
    </row>
    <row r="16" spans="1:7" x14ac:dyDescent="0.25">
      <c r="A16" s="6" t="s">
        <v>55</v>
      </c>
      <c r="B16" s="7" t="s">
        <v>10</v>
      </c>
      <c r="C16" s="7" t="s">
        <v>11</v>
      </c>
      <c r="D16" s="11" t="s">
        <v>25</v>
      </c>
      <c r="E16" s="8">
        <v>10</v>
      </c>
      <c r="F16" s="32"/>
      <c r="G16" s="9">
        <f t="shared" ref="G16" si="0">ROUND(E16*F16*1,2)</f>
        <v>0</v>
      </c>
    </row>
    <row r="17" spans="1:7" ht="45" x14ac:dyDescent="0.25">
      <c r="A17" s="10"/>
      <c r="B17" s="10"/>
      <c r="C17" s="10"/>
      <c r="D17" s="11" t="s">
        <v>24</v>
      </c>
      <c r="E17" s="8"/>
      <c r="F17" s="32"/>
      <c r="G17" s="10"/>
    </row>
    <row r="18" spans="1:7" x14ac:dyDescent="0.25">
      <c r="A18" s="3" t="s">
        <v>38</v>
      </c>
      <c r="B18" s="3" t="s">
        <v>8</v>
      </c>
      <c r="C18" s="3" t="s">
        <v>9</v>
      </c>
      <c r="D18" s="12" t="s">
        <v>52</v>
      </c>
      <c r="E18" s="5"/>
      <c r="F18" s="28"/>
      <c r="G18" s="5">
        <f>SUM(G19:G24)</f>
        <v>0</v>
      </c>
    </row>
    <row r="19" spans="1:7" x14ac:dyDescent="0.25">
      <c r="A19" s="6" t="s">
        <v>39</v>
      </c>
      <c r="B19" s="7" t="s">
        <v>10</v>
      </c>
      <c r="C19" s="7" t="s">
        <v>11</v>
      </c>
      <c r="D19" s="11" t="s">
        <v>56</v>
      </c>
      <c r="E19" s="8">
        <v>10000</v>
      </c>
      <c r="F19" s="29"/>
      <c r="G19" s="9">
        <f>ROUND(E19*F19*1,2)</f>
        <v>0</v>
      </c>
    </row>
    <row r="20" spans="1:7" ht="22.5" x14ac:dyDescent="0.25">
      <c r="A20" s="10"/>
      <c r="B20" s="10"/>
      <c r="C20" s="10"/>
      <c r="D20" s="11" t="s">
        <v>62</v>
      </c>
      <c r="E20" s="8"/>
      <c r="F20" s="32"/>
      <c r="G20" s="10"/>
    </row>
    <row r="21" spans="1:7" x14ac:dyDescent="0.25">
      <c r="A21" s="6" t="s">
        <v>40</v>
      </c>
      <c r="B21" s="7" t="s">
        <v>10</v>
      </c>
      <c r="C21" s="7" t="s">
        <v>51</v>
      </c>
      <c r="D21" s="11" t="s">
        <v>57</v>
      </c>
      <c r="E21" s="8">
        <v>150</v>
      </c>
      <c r="F21" s="29"/>
      <c r="G21" s="9">
        <f>ROUND(E21*F21*1,2)</f>
        <v>0</v>
      </c>
    </row>
    <row r="22" spans="1:7" x14ac:dyDescent="0.25">
      <c r="A22" s="10"/>
      <c r="B22" s="10"/>
      <c r="C22" s="10"/>
      <c r="D22" s="11" t="s">
        <v>58</v>
      </c>
      <c r="E22" s="8"/>
      <c r="F22" s="32"/>
      <c r="G22" s="9"/>
    </row>
    <row r="23" spans="1:7" x14ac:dyDescent="0.25">
      <c r="A23" s="6" t="s">
        <v>41</v>
      </c>
      <c r="B23" s="7" t="s">
        <v>10</v>
      </c>
      <c r="C23" s="7" t="s">
        <v>51</v>
      </c>
      <c r="D23" s="11" t="s">
        <v>59</v>
      </c>
      <c r="E23" s="8">
        <v>40</v>
      </c>
      <c r="F23" s="29"/>
      <c r="G23" s="9">
        <f t="shared" ref="G23" si="1">ROUND(E23*F23*1,2)</f>
        <v>0</v>
      </c>
    </row>
    <row r="24" spans="1:7" x14ac:dyDescent="0.25">
      <c r="A24" s="10"/>
      <c r="B24" s="10"/>
      <c r="C24" s="10"/>
      <c r="D24" s="11" t="s">
        <v>60</v>
      </c>
      <c r="E24" s="8"/>
      <c r="F24" s="32"/>
      <c r="G24" s="9"/>
    </row>
    <row r="25" spans="1:7" x14ac:dyDescent="0.25">
      <c r="A25" s="3" t="s">
        <v>47</v>
      </c>
      <c r="B25" s="3" t="s">
        <v>8</v>
      </c>
      <c r="C25" s="3" t="s">
        <v>9</v>
      </c>
      <c r="D25" s="12" t="s">
        <v>46</v>
      </c>
      <c r="E25" s="5"/>
      <c r="F25" s="28"/>
      <c r="G25" s="5">
        <f>SUM(G26:G27)</f>
        <v>0</v>
      </c>
    </row>
    <row r="26" spans="1:7" x14ac:dyDescent="0.25">
      <c r="A26" s="6" t="s">
        <v>48</v>
      </c>
      <c r="B26" s="7" t="s">
        <v>10</v>
      </c>
      <c r="C26" s="7" t="s">
        <v>11</v>
      </c>
      <c r="D26" s="11" t="s">
        <v>45</v>
      </c>
      <c r="E26" s="8">
        <v>2</v>
      </c>
      <c r="F26" s="29"/>
      <c r="G26" s="9">
        <f>ROUND(E26*F26*1,2)</f>
        <v>0</v>
      </c>
    </row>
    <row r="27" spans="1:7" ht="22.5" x14ac:dyDescent="0.25">
      <c r="A27" s="10"/>
      <c r="B27" s="10"/>
      <c r="C27" s="10"/>
      <c r="D27" s="11" t="s">
        <v>64</v>
      </c>
      <c r="E27" s="8"/>
      <c r="F27" s="32"/>
      <c r="G27" s="10"/>
    </row>
    <row r="28" spans="1:7" x14ac:dyDescent="0.25">
      <c r="A28" s="3" t="s">
        <v>42</v>
      </c>
      <c r="B28" s="3" t="s">
        <v>8</v>
      </c>
      <c r="C28" s="3" t="s">
        <v>9</v>
      </c>
      <c r="D28" s="12" t="s">
        <v>26</v>
      </c>
      <c r="E28" s="5"/>
      <c r="F28" s="28"/>
      <c r="G28" s="5">
        <f>SUM(G29:G31)</f>
        <v>0</v>
      </c>
    </row>
    <row r="29" spans="1:7" x14ac:dyDescent="0.25">
      <c r="A29" s="6" t="s">
        <v>43</v>
      </c>
      <c r="B29" s="7" t="s">
        <v>10</v>
      </c>
      <c r="C29" s="7" t="s">
        <v>11</v>
      </c>
      <c r="D29" s="11" t="s">
        <v>27</v>
      </c>
      <c r="E29" s="8">
        <v>2</v>
      </c>
      <c r="F29" s="29"/>
      <c r="G29" s="9">
        <f>ROUND(E29*F29*1,2)</f>
        <v>0</v>
      </c>
    </row>
    <row r="30" spans="1:7" ht="45" x14ac:dyDescent="0.25">
      <c r="A30" s="10"/>
      <c r="B30" s="10"/>
      <c r="C30" s="10"/>
      <c r="D30" s="11" t="s">
        <v>29</v>
      </c>
      <c r="E30" s="8"/>
      <c r="F30" s="32"/>
      <c r="G30" s="10"/>
    </row>
    <row r="31" spans="1:7" x14ac:dyDescent="0.25">
      <c r="A31" s="6" t="s">
        <v>44</v>
      </c>
      <c r="B31" s="7" t="s">
        <v>10</v>
      </c>
      <c r="C31" s="7" t="s">
        <v>11</v>
      </c>
      <c r="D31" s="11" t="s">
        <v>28</v>
      </c>
      <c r="E31" s="8">
        <v>2</v>
      </c>
      <c r="F31" s="29"/>
      <c r="G31" s="9">
        <f>ROUND(E31*F31*1,2)</f>
        <v>0</v>
      </c>
    </row>
    <row r="32" spans="1:7" ht="45" x14ac:dyDescent="0.25">
      <c r="A32" s="10"/>
      <c r="B32" s="10"/>
      <c r="C32" s="10"/>
      <c r="D32" s="11" t="s">
        <v>30</v>
      </c>
      <c r="E32" s="8"/>
      <c r="F32" s="32"/>
      <c r="G32" s="9"/>
    </row>
    <row r="33" spans="1:9" x14ac:dyDescent="0.25">
      <c r="A33" s="23"/>
      <c r="B33" s="23"/>
      <c r="C33" s="23"/>
      <c r="D33" s="24"/>
      <c r="E33" s="25"/>
      <c r="F33" s="36"/>
      <c r="G33" s="23"/>
    </row>
    <row r="34" spans="1:9" x14ac:dyDescent="0.25">
      <c r="A34" s="14"/>
      <c r="B34" s="14"/>
      <c r="C34" s="14"/>
      <c r="D34" s="18" t="s">
        <v>61</v>
      </c>
      <c r="E34" s="14"/>
      <c r="F34" s="30"/>
      <c r="G34" s="31">
        <f>G3+G6+G9+G18+G25+G28</f>
        <v>0</v>
      </c>
      <c r="I34" s="16"/>
    </row>
    <row r="35" spans="1:9" x14ac:dyDescent="0.25">
      <c r="A35"/>
      <c r="B35"/>
      <c r="C35"/>
      <c r="D35"/>
      <c r="E35"/>
      <c r="G35" s="13"/>
    </row>
    <row r="36" spans="1:9" x14ac:dyDescent="0.25">
      <c r="G36" s="16"/>
    </row>
    <row r="37" spans="1:9" x14ac:dyDescent="0.25">
      <c r="G37" s="16"/>
    </row>
  </sheetData>
  <sheetProtection algorithmName="SHA-512" hashValue="2/ULyqvXMO/jUKLx6niPTGcWn65rRXDffViCJfMtLIrF166+otEomcHqlFSV5SoozTvFYipSZqQO1haooIu5EQ==" saltValue="IUEniGYuLyjjWLE3P5gKKg==" spinCount="100000" sheet="1" objects="1" scenarios="1"/>
  <phoneticPr fontId="11" type="noConversion"/>
  <dataValidations disablePrompts="1" count="1">
    <dataValidation type="list" allowBlank="1" showInputMessage="1" showErrorMessage="1" sqref="B3:B34" xr:uid="{857C6C83-8759-4006-9DB9-2F22EEEA0C33}">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 Contratista</vt:lpstr>
      <vt:lpstr>Partidas a rellenar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 Villanueva Llorente</dc:creator>
  <cp:lastModifiedBy>Ander Villanueva Llorente</cp:lastModifiedBy>
  <dcterms:created xsi:type="dcterms:W3CDTF">2021-04-12T12:43:27Z</dcterms:created>
  <dcterms:modified xsi:type="dcterms:W3CDTF">2024-05-16T09:53:33Z</dcterms:modified>
</cp:coreProperties>
</file>