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COMUN\Operación\Busturialdea ALCANTARILLADO\PLIEGOS\OBRAS ACTUACION INMEDIATA ALCANTARILLADO\DOC LICITACION\"/>
    </mc:Choice>
  </mc:AlternateContent>
  <xr:revisionPtr revIDLastSave="0" documentId="13_ncr:1_{ACD89DB8-407B-40B2-A5E2-A834B5510B03}" xr6:coauthVersionLast="47" xr6:coauthVersionMax="47" xr10:uidLastSave="{00000000-0000-0000-0000-000000000000}"/>
  <bookViews>
    <workbookView xWindow="-120" yWindow="-120" windowWidth="29040" windowHeight="15225" xr2:uid="{8120A87C-D2D2-4846-9BE6-8636095194B2}"/>
  </bookViews>
  <sheets>
    <sheet name="PARTIDAS A RELLENAR" sheetId="6" r:id="rId1"/>
    <sheet name="RESUMEN CONTRATISTA" sheetId="10" r:id="rId2"/>
  </sheets>
  <externalReferences>
    <externalReference r:id="rId3"/>
  </externalReferences>
  <definedNames>
    <definedName name="_xlnm._FilterDatabase" localSheetId="0" hidden="1">'PARTIDAS A RELLENAR'!#REF!</definedName>
  </definedNames>
  <calcPr calcId="191029" iterateDelta="1E-4"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1" i="10" l="1"/>
  <c r="F28" i="10"/>
  <c r="F26" i="10"/>
  <c r="F23" i="10"/>
  <c r="F21" i="10"/>
  <c r="F24" i="10" s="1"/>
  <c r="F17" i="10"/>
  <c r="F16" i="10"/>
  <c r="F15" i="10"/>
  <c r="F14" i="10"/>
  <c r="F13" i="10"/>
  <c r="F12" i="10"/>
  <c r="F11" i="10"/>
  <c r="F10" i="10"/>
  <c r="F9" i="10"/>
  <c r="F8" i="10"/>
  <c r="F7" i="10"/>
  <c r="F6" i="10"/>
  <c r="F5" i="10"/>
  <c r="F4" i="10"/>
  <c r="F371" i="6" l="1"/>
  <c r="F369" i="6"/>
  <c r="F344" i="6" l="1"/>
  <c r="F203" i="6"/>
  <c r="F201" i="6"/>
  <c r="F199" i="6"/>
  <c r="F197" i="6"/>
  <c r="F195" i="6"/>
  <c r="F193" i="6"/>
  <c r="F205" i="6"/>
  <c r="F207" i="6"/>
  <c r="F209" i="6"/>
  <c r="F211" i="6"/>
  <c r="F213" i="6"/>
  <c r="F215" i="6"/>
  <c r="F217" i="6"/>
  <c r="F219" i="6"/>
  <c r="F102" i="6"/>
  <c r="F100" i="6"/>
  <c r="F137" i="6"/>
  <c r="F135" i="6"/>
  <c r="F139" i="6"/>
  <c r="F293" i="6"/>
  <c r="F174" i="6"/>
  <c r="F93" i="6"/>
  <c r="F91" i="6"/>
  <c r="F89" i="6"/>
  <c r="F154" i="6"/>
  <c r="F313" i="6"/>
  <c r="F307" i="6"/>
  <c r="F283" i="6"/>
  <c r="F285" i="6"/>
  <c r="F287" i="6"/>
  <c r="F289" i="6"/>
  <c r="F12" i="6"/>
  <c r="F25" i="6"/>
  <c r="F27" i="6"/>
  <c r="F29" i="6"/>
  <c r="F31" i="6"/>
  <c r="F33" i="6"/>
  <c r="F107" i="6"/>
  <c r="F111" i="6"/>
  <c r="F109" i="6"/>
  <c r="F105" i="6"/>
  <c r="F115" i="6" l="1"/>
  <c r="F275" i="6"/>
  <c r="F277" i="6"/>
  <c r="F279" i="6"/>
  <c r="F281" i="6"/>
  <c r="F291" i="6"/>
  <c r="F295" i="6"/>
  <c r="F297" i="6"/>
  <c r="F299" i="6"/>
  <c r="F301" i="6"/>
  <c r="F303" i="6"/>
  <c r="F305" i="6"/>
  <c r="F309" i="6"/>
  <c r="F311" i="6"/>
  <c r="F315" i="6"/>
  <c r="F317" i="6"/>
  <c r="F319" i="6"/>
  <c r="F321" i="6"/>
  <c r="F323" i="6"/>
  <c r="F325" i="6"/>
  <c r="F327" i="6"/>
  <c r="F329" i="6"/>
  <c r="F79" i="6"/>
  <c r="F363" i="6"/>
  <c r="F362" i="6" s="1"/>
  <c r="F356" i="6"/>
  <c r="F358" i="6"/>
  <c r="F360" i="6"/>
  <c r="F354" i="6"/>
  <c r="F352" i="6"/>
  <c r="F350" i="6"/>
  <c r="F340" i="6"/>
  <c r="F338" i="6"/>
  <c r="F332" i="6"/>
  <c r="F334" i="6"/>
  <c r="F152" i="6" l="1"/>
  <c r="F347" i="6" l="1"/>
  <c r="F349" i="6"/>
  <c r="F336" i="6"/>
  <c r="F331" i="6" s="1"/>
  <c r="F342" i="6"/>
  <c r="F265" i="6"/>
  <c r="F267" i="6"/>
  <c r="F269" i="6"/>
  <c r="F244" i="6"/>
  <c r="F246" i="6"/>
  <c r="F248" i="6"/>
  <c r="F250" i="6"/>
  <c r="F242" i="6"/>
  <c r="F240" i="6"/>
  <c r="F238" i="6"/>
  <c r="F236" i="6"/>
  <c r="F234" i="6"/>
  <c r="F232" i="6"/>
  <c r="F230" i="6"/>
  <c r="F224" i="6"/>
  <c r="F172" i="6" l="1"/>
  <c r="F162" i="6"/>
  <c r="F164" i="6"/>
  <c r="F166" i="6"/>
  <c r="F168" i="6"/>
  <c r="F170" i="6"/>
  <c r="F226" i="6"/>
  <c r="F228" i="6"/>
  <c r="F179" i="6"/>
  <c r="F181" i="6"/>
  <c r="F183" i="6"/>
  <c r="F185" i="6"/>
  <c r="F187" i="6"/>
  <c r="F189" i="6"/>
  <c r="F191" i="6"/>
  <c r="F177" i="6"/>
  <c r="F117" i="6"/>
  <c r="F119" i="6"/>
  <c r="F121" i="6"/>
  <c r="F123" i="6"/>
  <c r="F125" i="6"/>
  <c r="F127" i="6"/>
  <c r="F129" i="6"/>
  <c r="F131" i="6"/>
  <c r="F133" i="6"/>
  <c r="F113" i="6"/>
  <c r="F58" i="6"/>
  <c r="F60" i="6"/>
  <c r="F62" i="6"/>
  <c r="F64" i="6"/>
  <c r="F35" i="6"/>
  <c r="F37" i="6"/>
  <c r="F8" i="6"/>
  <c r="F10" i="6"/>
  <c r="F104" i="6" l="1"/>
  <c r="F176" i="6"/>
  <c r="F346" i="6" l="1"/>
  <c r="F21" i="6"/>
  <c r="F23" i="6"/>
  <c r="F158" i="6"/>
  <c r="F156" i="6"/>
  <c r="F150" i="6" l="1"/>
  <c r="F146" i="6"/>
  <c r="F254" i="6"/>
  <c r="F252" i="6"/>
  <c r="F222" i="6"/>
  <c r="F98" i="6"/>
  <c r="F96" i="6"/>
  <c r="F273" i="6"/>
  <c r="F271" i="6"/>
  <c r="F261" i="6"/>
  <c r="F259" i="6"/>
  <c r="F257" i="6"/>
  <c r="F263" i="6"/>
  <c r="F144" i="6"/>
  <c r="F142" i="6"/>
  <c r="F160" i="6"/>
  <c r="F148" i="6"/>
  <c r="F77" i="6"/>
  <c r="F75" i="6"/>
  <c r="F87" i="6"/>
  <c r="F83" i="6"/>
  <c r="F85" i="6"/>
  <c r="F81" i="6"/>
  <c r="F73" i="6"/>
  <c r="F71" i="6"/>
  <c r="F69" i="6"/>
  <c r="F67" i="6"/>
  <c r="F56" i="6"/>
  <c r="F54" i="6"/>
  <c r="F52" i="6"/>
  <c r="F50" i="6"/>
  <c r="F48" i="6"/>
  <c r="F46" i="6"/>
  <c r="F44" i="6"/>
  <c r="F42" i="6"/>
  <c r="F39" i="6"/>
  <c r="F14" i="6"/>
  <c r="F6" i="6"/>
  <c r="F19" i="6"/>
  <c r="F17" i="6"/>
  <c r="F4" i="6"/>
  <c r="F16" i="6" l="1"/>
  <c r="F141" i="6"/>
  <c r="F66" i="6"/>
  <c r="F95" i="6"/>
  <c r="F221" i="6"/>
  <c r="F256" i="6"/>
  <c r="F41" i="6"/>
  <c r="F3" i="6"/>
  <c r="F366" i="6" l="1"/>
  <c r="F368" i="6" l="1"/>
</calcChain>
</file>

<file path=xl/sharedStrings.xml><?xml version="1.0" encoding="utf-8"?>
<sst xmlns="http://schemas.openxmlformats.org/spreadsheetml/2006/main" count="770" uniqueCount="540">
  <si>
    <t>Presupuesto</t>
  </si>
  <si>
    <t>Código</t>
  </si>
  <si>
    <t>Ud</t>
  </si>
  <si>
    <t>Resumen</t>
  </si>
  <si>
    <t>Pres</t>
  </si>
  <si>
    <t>ImpPres</t>
  </si>
  <si>
    <t/>
  </si>
  <si>
    <t>Tn</t>
  </si>
  <si>
    <t>UD</t>
  </si>
  <si>
    <t>CONTENEDOR</t>
  </si>
  <si>
    <t>CONTENEDOR EN OBRA PARA LA RETIRADA DE RESIDUOS, DURANTE TODA LA DURACIÓN DE LA OBRA.</t>
  </si>
  <si>
    <t>M2</t>
  </si>
  <si>
    <t>ML</t>
  </si>
  <si>
    <t>ASIDERO EMPOTRADO EN PARED DE HORMIGÓN</t>
  </si>
  <si>
    <t>SUMINISTRO E INSTALACIÓN DE ASIDERO EMPOTRADO EN LA PARED DE HORMIGÓN, PARA ASCENSO Y DESCENSO DE POZOS, FABRICADO EN ACERO INOXIDABLE, INCLUIDO BASTÓN.</t>
  </si>
  <si>
    <t>DESPEJE Y DESBROCE</t>
  </si>
  <si>
    <t>DESPEJE Y DESBROCE POR MEDIOS MECANICOS Y/O MANUALES INCLUSO CARGA, TRANSPORTE Y VERTIDO EN OBRA.</t>
  </si>
  <si>
    <t>M3</t>
  </si>
  <si>
    <t>CARGA Y TRANSPORTE A VERTEDERO</t>
  </si>
  <si>
    <t>CARGA Y TRANSPORTE A VERTEDERO DE PRODUCTOS PROCEDENTES DE   EXCAVACIONES Y/O DEMOLICIONES .</t>
  </si>
  <si>
    <t>RELLENOS Y OTROS</t>
  </si>
  <si>
    <t>KG</t>
  </si>
  <si>
    <t>RELLENO DE ZANJA CON MATERIAL EXCAVACION</t>
  </si>
  <si>
    <t>RELLENO DE ZANJA CON ARENA</t>
  </si>
  <si>
    <t>RELLENO DE ZANJA CON GRAVA</t>
  </si>
  <si>
    <t>RELLENO DE ZANJA TIERRA VEGETAL</t>
  </si>
  <si>
    <t>RELLENO DE TRASDOS MAT. SELEC.</t>
  </si>
  <si>
    <t>RELLENO DE TRASDOS MAT. FILTRANTE</t>
  </si>
  <si>
    <t>RELLENO DE TRASDOS ZAHORRA</t>
  </si>
  <si>
    <t>ENCOFRADO RECTO CIMIENTOS</t>
  </si>
  <si>
    <t>ENCOFRADO RECTO CIMIENTOS INCLUSO PARTE PROPORCIONAL DE ARRIOSTRAMIENTO, DISTANCIADORES, LATIGUILLOS,ETC. CORRECTAMENTE EJECUTADO. TIPO E-1.</t>
  </si>
  <si>
    <t>ENCOFRADO MUROS RECTO</t>
  </si>
  <si>
    <t>JUNTA ELASTICA DE ESTANQUEIDAD</t>
  </si>
  <si>
    <t>SELLADO DE JUNTAS EN PLANOS</t>
  </si>
  <si>
    <t>SELLADO DE JUNTA DE ESTANQUEIDAD EN PLANOS HORIZONTALES O VERTICALES, A BASE DE MASILLA MONOCOMPONENTE DE POLIURETANO CON SOPORTE DE CORDON DE POLIETILENO EXPANDIDO, INCLUSO LIMPIEZA PREVIA, SECADO CON AIRE COMPRIMIDO, APLICADO A PISTOLA CORRECTAMENTE EJECUTADO.</t>
  </si>
  <si>
    <t>JUNTA DE DILATACION EN PARAMENTO</t>
  </si>
  <si>
    <t>JUNTA DE DILATACION EN PARAMENTOS HORIZONTALES Y VERTICALES FORMADA POR PLACA DE POLIESTIRENO EXPANDIDO DE 2 CM. DE ESPESOR Y CORDON DE ASFALTO FUNDIDO O SIMILAR PARA SELLADO SEGUN PLANO.</t>
  </si>
  <si>
    <t>JUNTA EXPANSIVA DE BENTONITA</t>
  </si>
  <si>
    <t>JUNTA EXPANSIVA DE BENTONITA DE SODIO, PARA SELLADO DE ARQUETAS, TOTALMENTE COLOCADA.</t>
  </si>
  <si>
    <t>ACERO CORRUGADO TIPO B 400-S</t>
  </si>
  <si>
    <t>ACERO CORRUGADO TIPO B 400-S INCLUSO SUMINISTRO, ELABORACION, MONTAJE EN OBRA Y PARTE PROPORCIONAL DE DESPUNTES, ALAMBRE DE ATAR, SEPARADORES, RIGIDIZADORES, ETC.</t>
  </si>
  <si>
    <t>ACERO CORRUGADO TIPO B 500-S</t>
  </si>
  <si>
    <t>ACERO CORRUGADO TIPO B 500-S INCLUSO SUMINISTRO, ELABORACION, MONTAJE EN OBRA Y PARTE PROPORCIONAL DE DESPUNTES, ALAMBRE DE ATAR, SEPARADORES, RIGIDIZADORES, ETC.</t>
  </si>
  <si>
    <t>PATES DE POLIPROPILENO ARMADOS</t>
  </si>
  <si>
    <t>REGISTRO Y TAPA FUNDICION NODULAR PARA AGUA POTABLE 16X14X13 CM., INCLUSO TUBO PVC DN 110 MM, MONTAJE DE REGISTRO SOBRE EL MISMO Y RECIBIDO CON MORTERO DE CEMENTO 1:4, CORRECTAMENTE NIVELADO.</t>
  </si>
  <si>
    <t>REGISTRO Y TAPA 19X19 CM CALZADA</t>
  </si>
  <si>
    <t>REGISTRO Y TAPA EN CALZADA CON CAJA DE POLIAMIDA  Y TAPA DE PP40% FV DE 190X190MM., INCLUSO TUBO PVC DN 110 MM, MONTAJE DE REGISTRO SOBRE EL MISMO Y RECIBIDO CON MORTERO DE CEMENTO 1:4 Y CORRECTAMENTE NIVELADO.</t>
  </si>
  <si>
    <t>SUB-BASE GRANULAR CON ARIDO NATURAL</t>
  </si>
  <si>
    <t>SUB-BASE GRANULAR CON PRODUCTO NATURAL DE APORTACION O PRESTAMO EXTENDIDO Y COMPACTADO, CON UNA DENSIDAD NO INFERIOR AL 95% DEL PROCTOR MODIFICADO.</t>
  </si>
  <si>
    <t>SUB-BASE CON PRODUCTOS DE MACHAQUEO</t>
  </si>
  <si>
    <t>SUB-BASE CON PRODUCTOS DE MACHAQUEO INCLUIDO MATERIAL DE APORTACION EXTENDIDO Y COMPACTADO CON UNA DENSIDAD NO INFERIOR AL 95% DEL PROCTOR MODIFICADO.</t>
  </si>
  <si>
    <t>BASE DE ZAHORRA ARTIFICIAL</t>
  </si>
  <si>
    <t>BASE DE ZAHORRA ARTIFICIAL CON ARIDOS DE MACHAQUEO EXTENDIDA Y COMPACTADA DENSIDAD NO INFERIOR AL 98% DEL PROCTOR MODIFICADO.</t>
  </si>
  <si>
    <t>MEZCLA BITUMINOSA EN FRIO 5 CM</t>
  </si>
  <si>
    <t>MEZCLA BITUMINOSA EN FRIO EXTENDIDA A MANO CON ARIDO OFITICO, DE 5 CM. EXTENDIDO Y COMPACTACION, INCLUIDO RIEGO DE IMPRIMACION Y/O ADHERENCIA, HASTA UNA CORRECTA TERMINACION.</t>
  </si>
  <si>
    <t>MEZCLA BITUMINOSA EN FRIO 8 CM</t>
  </si>
  <si>
    <t>MEZCLA BITUMINOSA EN FRIO EXTENDIDA A MANO CON ARIDO OFITICO, DE 8 CM. EXTENDIDO Y COMPACTACION INCLUIDO RIEGO DE IMPRIMACION Y/O ADHERENCIA, HASTA UNA CORRECTA TERMINACION.</t>
  </si>
  <si>
    <t>MEZCLA BITUMINOSA EN CALIENTE 5 CM</t>
  </si>
  <si>
    <t>MEZCLA BITUMINOSA EN CALIENTE EXTENDIDA A MAQUINA CON ARIDO OFITICO DE 5 CM. DE ESPESOR EXTENDIDO Y COMPACTADO, INCLUIDO RIEGO DE ADHERENCIA Y/O IMPRIMACION, HASTA UNA CORRECTA TERMINACION.</t>
  </si>
  <si>
    <t>MEZCLA BITUMINOSA EN CALIENTE 8 CM</t>
  </si>
  <si>
    <t>MEZCLA BITUMINOSA EN CALIENTE EXTENDIDA A MAQUINA CON ARIDO OFITICO DE 8 CM. DE ESPESOR EXTENDIDO Y COMPACTADO, INCLUIDO RIEGO DE ADHERENCIA Y/O IMPRIMACION HASTA UNA CORRECTA TERMINACION.</t>
  </si>
  <si>
    <t>BORDILLO DE GRANITO DE 20 CM.</t>
  </si>
  <si>
    <t>BORDILLO DE GRANITO DE 20 CM. DE ANCHO INCLUSO ASIENTO DE HORMIGON, REJUNTEO DE MORTERO DE CEMENTO, NIVELADO, TOTALMENTE TERMINADO.</t>
  </si>
  <si>
    <t>BORDILLO DE HORMIGON PREF. 15 CM</t>
  </si>
  <si>
    <t>BORDILLO DE HORMIGON PREFABRICADO DE 15 CM. CARA-VISTA REFORZADAS CON CUARZO, INCLUSO ASIENTO DE HORMIGON, REJUNTEO DE MORTERO DE CEMENTO, NIVELADO TOTALMENTE TERMINADO.</t>
  </si>
  <si>
    <t>IMPERMEABILIZACIONES</t>
  </si>
  <si>
    <t>TIERRA VEGETAL EXTENDIDA EN CAPA</t>
  </si>
  <si>
    <t>TIERRA VEGETAL PROCEDENTE DE PRESTAMOS, EXTENDIDA EN CAPA DE 0,30 M., QUE INCLUYE SUMINISTRO, ARADO CON MOTOCULTOR, DESTERRONADO, LABOREO Y RASTRILLADO.</t>
  </si>
  <si>
    <t>% Gastos generales</t>
  </si>
  <si>
    <t>% Beneficio industrial</t>
  </si>
  <si>
    <t>Gastos generales</t>
  </si>
  <si>
    <t>Beneficio industrial</t>
  </si>
  <si>
    <t>PRESUPUESTO DE EJECUCIÓN MATERIAL</t>
  </si>
  <si>
    <t>PRESUPUESTO BASE DE LICITACIÓN SIN IVA</t>
  </si>
  <si>
    <t>PRESUPUESTO BASE DE LICITACIÓN</t>
  </si>
  <si>
    <t>IVA</t>
  </si>
  <si>
    <t>INGENIERIA</t>
  </si>
  <si>
    <t>DEMOLICIÓN DE PAVIMENTO DE HORMIGÓN Y/O ASFALTADO</t>
  </si>
  <si>
    <t>INSPECCIÓN EN COLECTORES Y CANALIZACIONES CON EQUIPO DE TV</t>
  </si>
  <si>
    <t>INFORME DE INSPECCIÓN DE TV</t>
  </si>
  <si>
    <t>H</t>
  </si>
  <si>
    <t>MOVIMIENTO DE TIERRAS</t>
  </si>
  <si>
    <t>GESTIÓN DE TIERRAS Y ROCAS NO CONTAMINADAS</t>
  </si>
  <si>
    <t>GESTIÓN DE LODOS DE DRENAJE C/SUSTANCIAS PELIGROSAS</t>
  </si>
  <si>
    <t>GESTIÓN DE MATERIALES QUE CONTIENEN AMIANTO</t>
  </si>
  <si>
    <t>GESTIÓN DE OTROS RESIDUOS DE CONSTRUCCIÓN Y DEMOLICIÓN MÁX 10%</t>
  </si>
  <si>
    <t>HORMIGON MASA HM-20</t>
  </si>
  <si>
    <t>HORMIGON EN MASA HM-20 VERTIDO COMO HORMIGON DE LIMPIEZA O RELLENO. INCLUSO SUMINISTRO, VERTIDO, VIBRADO Y CURADO.</t>
  </si>
  <si>
    <t>TAPA DE REGISTRO DIAMETRO 700 MM (MÍNIMO).</t>
  </si>
  <si>
    <t>TAPA DE REGISTRO ESTANCA DIAMETRO 700 MM (MÍNIMO).</t>
  </si>
  <si>
    <t>TAPA DE REGISTRO RECTANGULAR 900X600 MM (MÍNIMO).</t>
  </si>
  <si>
    <t>TAPA DE REGISTRO CUADRADA 900X900 MM (MÍNIMO).</t>
  </si>
  <si>
    <t>CHAPA LAGRIMADA O ESTRIADA DE ACERO GALVANIZADO</t>
  </si>
  <si>
    <t>ACERO ESTRUCTURAL EN ACERO GALVANIZADO</t>
  </si>
  <si>
    <t>TAPA PARA REVESTIR 600 x 600 MM</t>
  </si>
  <si>
    <t>TAPA PARA REVESTIR 900 x 600 MM</t>
  </si>
  <si>
    <t>REJILLA PLANA PARA PLUVIALES 400 x 400MM</t>
  </si>
  <si>
    <t>SUMINISTRO E INSTALACIÓN DE TAPA METALICA DE ARQUETA PARA REVESTIR 600 X 600 MM DE HUECO Y 80MM DE PROFUNDIDAD, CON MARCO Y ANCLAJES CONSTRUIDA EN ACERO GALVANIZADO EN CALIENTE, INCLUSO REPLANTEO, NIVELACION, MONTAJE y P/P DE RECORTES, RECIBIDO Y PRUEBAS.</t>
  </si>
  <si>
    <t>SUMINISTRO E INSTALACIÓN DE TAPA METALICA DE ARQUETA PARA REVESTIR 900 X 600 MM DE HUECO Y 80MM DE PROFUNDIDAD, CON MARCO Y ANCLAJES CONSTRUIDA EN ACERO GALVANIZADO EN CALIENTE, INCLUSO REPLANTEO, NIVELACION, MONTAJE y P/P DE RECORTES, RECIBIDO Y PRUEBAS.</t>
  </si>
  <si>
    <t>ACERO ESTRUCTURAL EN PERFIL LINEAL NORMALIZADO DE ACERO S 275 JR GALVANIZADO EN CONSTRUCCIÓN  DE MARCOS, O PLATAFORMAS, INCLUSO DISEÑO, TOTALMENTE MONTADO Y REMATADO.</t>
  </si>
  <si>
    <t>SUMINISTRO E INSTALACIÓN DE PATES DE POLIPROPILENO COPOLÍMERO REFORZADO CON ACERO CALIBRADO F1, DUREZA DE 65 Kg/mm2, SUPERFICIE Y ALETAS LATERALES ANTIDESLIZANTES, CON TOPE DE GOLPEO PARA COLOCACIÓN, FABRICADO DE ACUERDO LA NORMA EN-13101, CONFORME A LA LEY ESPAÑOLA LPRL 31/1995, LEY DE PREVENCIÓN DE RIESGOS LABORALES Y AL R.D. 486/1997, DISPOSICIONES MÍNIMAS DE SEGURIDAD Y SALUD EN LOS LUGARES DE TRABAJO. DIMENSIONES 402 x 240 mm Y SEPARACIÓN ENTRE TOPES DE 380 mm. PELDAÑO DE 30 mm. COLOR NARANJA. INCLUIDA EJECUCIÓN DE 2 TALADROS DE 25mm DE DIÁMETRO Y 85 mm DE PROFUNDIDAD PARA MONTAJE Y NIVELACIÓN DEL NIVELACIÓN DEL PATE.</t>
  </si>
  <si>
    <t>SUMINISTRO E INSTALACIÓN DE REJILLA PLANA  PARA RECOGIDA DE AGUAS SUPERFICIALES, CON MARCO Y ANCLAJES CONSTRUIDA EN FUNDICIÓN DÚCTIL CLASE C250 CON REVESTIMIENTO A BASE DE COPOLÍMERO EN FASE ACUOSA, INCLUSO REPLANTEO, NIVELACION, MONTAJE y P/P DE RECORTES, RECIBIDO Y PRUEBAS.</t>
  </si>
  <si>
    <t>REJILLA ARTICULADA PARA PLUVIALES 700 x 400MM</t>
  </si>
  <si>
    <t>SUMINISTRO E INSTALACIÓN DE REJILLA RECTANGULAR  PARA RECOGIDA DE AGUAS SUPERFICIALES CANALIZADAS JUNTO A  BORDILLOS DE ACERAS, CON MARCO Y ANCLAJES CONSTRUIDA EN FUNDICIÓN DÚCTIL CLASE C250 CON REVESTIMIENTO A BASE DE COPOLÍMERO EN FASE ACUOSA, INCLUSO REPLANTEO, NIVELACION, MONTAJE y P/P DE RECORTES, RECIBIDO Y PRUEBAS.</t>
  </si>
  <si>
    <t>LAMINA GEOTEXTIL</t>
  </si>
  <si>
    <t>PAVIMENTO DE ADOQUINES CERÁMICOS</t>
  </si>
  <si>
    <t>PAVIMENTO DE ADOQUINES DE HORMIGÓN</t>
  </si>
  <si>
    <t xml:space="preserve">PAVIMENTO DE ADOQUINES CERÁMICOS CLINKER INSTALADOS EN ESPIGA O TRESBOLILLO SOBRE FIRME APTO PARA TRÁFICO CATEGORIÁ C3 (CALLES COMERCIALES DE ESCASA ACTIVIDAD, MENOS DE 15 VEHÍCULOS PESADOS POR DÍA) Y CATEGORÍA DE EXPLANADA E1, INSTALADO SOBRE BASE  DE ZAHORRA. ADOQUINES DE CLINKER EN COLOR ROJO, ACABADO SUPERFICIAL LISO S/UNE-EN 1344, INSTALADO SOBRE CAPA DE ARENA DE GRANULOMETRÍA COMPRENDIDA ENTRE 0,5 Y 5MM, CON SEPARACIÓN DE JUNTA ENTRE 2 Y 3MM PARA REJUNTADO CON ARENA DE GRANULOMETRÍA MÁXIMA DE 2MM, INCLUSO VIBRADO CON BANDEJA VIBRANTE.  </t>
  </si>
  <si>
    <t>PAVIMENTO DE ADOQUINES DE PIEDRA NATURAL</t>
  </si>
  <si>
    <t xml:space="preserve">PAVIMENTO DE ADOQUINES DE GRANITO BLANCO 8x8x5CM INSTALADOS A TRESBOLILLO SOBRE FIRME APTO PARA TRÁFICO CATEGORIÁ C3 (CALLES COMERCIALES DE ESCASA ACTIVIDAD, MENOS DE 15 VEHÍCULOS PESADOS POR DÍA) Y CATEGORÍA DE EXPLANADA E1, INSTALADO SOBRE BASE  DE ZAHORRA. ADOQUINES DE CLINKER EN COLOR ROJO, ACABADO SUPERFICIAL LISO S/UNE-EN 1338, INSTALADO SOBRE CAPA DE ARENA DE GRANULOMETRÍA COMPRENDIDA ENTRE 0,5 Y 5MM, CON SEPARACIÓN DE JUNTA ENTRE 2 Y 3MM PARA REJUNTADO CON ARENA DE GRANULOMETRÍA MÁXIMA DE 2MM, INCLUSO VIBRADO CON BANDEJA VIBRANTE.  </t>
  </si>
  <si>
    <t xml:space="preserve">PAVIMENTO DE ADOQUINES DE HORMIGÓN INSTALADOS EN ESPIGA O TRESBOLILLO SOBRE FIRME APTO PARA TRÁFICO CATEGORIÁ C3 (CALLES COMERCIALES DE ESCASA ACTIVIDAD, MENOS DE 15 VEHÍCULOS PESADOS POR DÍA) Y CATEGORÍA DE EXPLANADA E1, INSTALADO SOBRE BASE  DE ZAHORRA. ACABADO SUPERFICIAL LISO S/UNE-EN 1338, INSTALADO SOBRE CAPA DE ARENA DE GRANULOMETRÍA COMPRENDIDA ENTRE 0,5 Y 5MM, CON SEPARACIÓN DE JUNTA ENTRE 2 Y 3MM PARA REJUNTADO CON ARENA DE GRANULOMETRÍA MÁXIMA DE 2MM, INCLUSO VIBRADO CON BANDEJA VIBRANTE.  </t>
  </si>
  <si>
    <t>IMPERMEABILIZACION DE PARAMENTO DE HORMIGON EN CONTACTO CON EL TERRENO A UNA CARA CON EMULSIÓN BITUMINOSA ANIÓNICA MONOCOMPONENTE A BASE DE BETUNES Y RESINAS, APLICADA A DOS MANOS.</t>
  </si>
  <si>
    <t>APLICACIÓN EMULSIÓN BITUMINOSA</t>
  </si>
  <si>
    <t>SIEMBRA CESPED</t>
  </si>
  <si>
    <t>SIEMBRA DE CESPED QUE INCLUYE LA PREPARACION DEL TERRENO, LIMPIEZA, RASTRILLADO, ABONADO PREVIO, SIEMBRA CON MEZCLA HERBACEAS: AGROSTIUS TENUIS (30%), POA-PRATENSES (30%), FESTULA RUBRA (30%), LOLIUM PERENNE(10 %), RIEGOS, REPOSICION DE FALTAS Y PRIMERA SIEGA.</t>
  </si>
  <si>
    <t>EXCAVACION EN TIERRAS</t>
  </si>
  <si>
    <t>EXCAVACION EN ROCA</t>
  </si>
  <si>
    <t>EXCAVACION A CIELO ABIERTO EN ROCA, INCLUYENDO PICADO MEDIANTE MARTILLO NEUMÁTICO, CARGA, TRANSPORTE DENTRO DE LA OBRA Y DESCARGA.</t>
  </si>
  <si>
    <t>EXCAVACION A CIELO ABIERTO EN TERRENO SUELTO Y RIPABLE, INCLUYENDO CARGA, TRANSPORTE DENTRO DE LA OBRA Y DESCARGA.</t>
  </si>
  <si>
    <t>EXCAVACION A CIELO ABIERTO EN TIERRA VEGETAL CON ACOPIO EN OBRA, INCLUYENDO CARGA, TRANSPORTE DENTRO DE LA OBRA Y DESCARGA.</t>
  </si>
  <si>
    <t>DIA</t>
  </si>
  <si>
    <t>ALQUILER DIARIO DE BOMBA SUMERGIBLE A PARTIR DE 5  l/s PARA AGOTAMIENTO DE AGUA EN EL FONDO DE LA EXCAVACIÓN. INCLUSO TUBERÍA DE IMPULSIÓN HASTA SU CONEXIÓN CON EL PUNTO DE VERTIDO, CUADRO DE PROTECCIÓN, ACCESORIOS, UNIONES Y PIEZAS ESPECIALES PARA LA INSTALACIÓN DE LA BOMBA Y CONEXIÓN A LA RED ELÉCTRICA. EL PRECIO INCLUYE EL MANTENIMIENTO Y EL SEGURO DE RESPONSABILIDAD CIVIL.</t>
  </si>
  <si>
    <t>EVACUACIÓN DE AGUAS &gt; 8 l/s</t>
  </si>
  <si>
    <t>RELLENO DE ZANJA CON MATERIAL DE PRÉSTAMO O CANTERA</t>
  </si>
  <si>
    <t>PISTAS Y EXPLANADAS DE TRABAJO</t>
  </si>
  <si>
    <t>SUMINISTRO, EXTENDIDO Y COMPACTADO DEL MATERIAL DE APORTACIÓN NECESARIO Y LA COLOCACIÓN DE UN GEOTEXTIL DE PROTECCIÓN, LABORES DE MANTENIMIENTO PERIÓDICO Y TODAS LAS ACTUACIONES AUXILIARES NECESARIAS , INCLUSO SU RETIRADA.</t>
  </si>
  <si>
    <t>TN</t>
  </si>
  <si>
    <t>ESCOLLERA</t>
  </si>
  <si>
    <t>MURO GAVIONES</t>
  </si>
  <si>
    <t>RETIRADA DE TIERRA VEGETAL</t>
  </si>
  <si>
    <t>CREACIÓN DE MURO DE CONTENCIÓN MEDIANTE GAVIONES METÁLICOS RELLENOS DE PIEDRA O GRAVA. INSTALACIÓN SEGÚN PLANOS DE PROYECTO Y/O PRESCRIPCIONES DEL DIRECTOR DE OBRA.</t>
  </si>
  <si>
    <t>CREACIÓN DE MURO DE CONTENCIÓN TIPO ESCOLLERA MEDIANTE INSTALACIÓN DE PIEDRA CALIZA DE GRANDES DEIMENSIOENS, UNA A UNA POR MEDIOS MECÁNICOS. INSTALACIÓN SEGÚN PLANOS DE PROYECTO Y/O PRESCRIPCIONES DEL DIRECTOR DE OBRA.</t>
  </si>
  <si>
    <t>RELLENO DE ZANJA CON MATERIAL SELECCIONADO PROCEDENTE DE LA EXCAVACION, INCLUSO CARGA, TRANSPORTE, EXTENDIDO Y COMPACTACION MECANICA AL 95 % PROCTOR MODIFICADO.</t>
  </si>
  <si>
    <t>RELLENO DE ZANJA CON MATERIAL DE PRESTAMO CALIDAD TIPO ZAHORRA, INCLUSO CARGA, TRANSPORTE, EXTENDIDO Y COMPACTACION.</t>
  </si>
  <si>
    <t>RELLENO DE ZANJA CON ARENA CALIZA TIPO A-5 SEGUN EL PLIEGO PARA ASIENTO Y/O PROTECCION DE TUBERIAS, INCLUSO CARGA, TRANSPORTE,  EXTENDIDO Y COMPACTACION.</t>
  </si>
  <si>
    <t>RELLENO DE ZANJA CON GRAVA TIPO A-20 S/PLIEGO PARA ASIENTO Y/O PROTECCION DE TUBERIAS INCLUSO CARGA, TRANSPORTE, EXTENDIDO Y COMPACTACION.</t>
  </si>
  <si>
    <t>RELLENO DE ZANJA CON TIERRA VEGETAL PROCEDENTE DE LA OBRA, EXTENDIDA EN CAPA DE 0.30 M, QUE INCLUYE  CARGA, TRANSPORTE, EXTENDIDO, REFINO, ARADO CON MOTOCULTOR, LABOREO Y RASTRILLADO.</t>
  </si>
  <si>
    <t>RELLENO DE TRASDOS DE OBRA DE FABRICA CON MATERIAL SELECCIONADO DE EXCAVACION. INCLUYE  CARGA, TRANSPORTE, EXTENDIDO Y COMPACTACIÓN MECÁNICA.</t>
  </si>
  <si>
    <t>RELLENO DE TRASDOS DE OBRA DE FABRICA CON MATERIAL FILTRANTE DE ARIDO DE CANTERA. INCLUYE  CARGA, TRANSPORTE, EXTENDIDO Y COMPACTACIÓN MECÁNICA.</t>
  </si>
  <si>
    <t>RELLENO DE TRASDOS DE OBRA DE FABRICA CON MATERIAL DE PRESTAMO CALIDAD TIPO ZAHORRA ARTIFICIAL. INCLUYE  CARGA, TRANSPORTE, EXTENDIDO Y COMPACTACIÓN MECÁNICA.</t>
  </si>
  <si>
    <t>TERRAPLEN CON MATERIAL ADECUADO PROCEDENTE DE LA EXCAVACION. INCLUYE  CARGA, TRANSPORTE, EXTENDIDO Y COMPACTACIÓN MECÁNICA.</t>
  </si>
  <si>
    <t>GESTION DE SOBRANTES Y RESIDUOS</t>
  </si>
  <si>
    <t>GESTIÓN DE TIERRAS Y ROCAS NO CONTAMINADAS. INCLUYE CARGA Y TRANSPORTE.</t>
  </si>
  <si>
    <t>GESTIÓN DE LODOS DE DRENAJE NO PELIGROSOS</t>
  </si>
  <si>
    <t>DEMOLICIÓN DE OBRAS DE FÁBRICA DE CUALQUIER TIPO</t>
  </si>
  <si>
    <t>DEMOLICIÓN DE PAVIMENTO DE HORMIGÓN Y/O ASFALTO HASTA 15 CMS DE ESPESOR, TRANSPORTE DENTRO DE LA OBRA Y DESCARGA.</t>
  </si>
  <si>
    <t>DEMOLICIÓN Y RETIRADA DE LAS ZONAS AFECTADAS POR LAS OBRAS TODAS LAS OBRAS DE HORMIGÓN EN MASA O ARMADO, EMPEDRADOS, ADOQUINADOS, ACERAS, OBRAS DE FÁBRICA, ELEMENTOS PREFABRICADOS Y EDIFICACIONES EN GENERAL, TRANSPORTE DENTRO DE LA OBRA Y DESCARGA.</t>
  </si>
  <si>
    <t xml:space="preserve">DEMOLICIÓN DE CONDUCCIONES DE SANEAMIENTO </t>
  </si>
  <si>
    <t>DEMOLICIÓN DE CONDUCCIONES DE SANEAMIENTO EXISTENTE, INCLUYENDO EXTRACCIÓN DE LOS PRODUCTOS RESULTANTES, SU CARGA Y TRANSPORTE HASTA EL PUNTO LIMPIO DE LA OBRA Y CLASIFICACIÓN DEL MATERIAL.</t>
  </si>
  <si>
    <t>OBRAS DE HORMIGÓN</t>
  </si>
  <si>
    <t xml:space="preserve">PUENTE DE UNÓN RESINA </t>
  </si>
  <si>
    <t>APLICACIÓN DE RESINA EPOXI COMO PUENTE DE UNIÓN ENTRE HORMIGÓN ENDURECIDO Y HORMIGÓN FRESCO.</t>
  </si>
  <si>
    <t>PERFORACIONES</t>
  </si>
  <si>
    <t>ENTRONQUE DE CONDUCCIÓN NUEVA A POZO DE REGISTRO, ALIVIADERO O POZO DE BOMBEO EXISTENTE. INCLUYE EL RECIBIDO DE LA TUBERÍA Y ADECUACIÓN DE SUPERFICIES.</t>
  </si>
  <si>
    <t>REFORMA DE FONDO DE POZO</t>
  </si>
  <si>
    <t xml:space="preserve">ACECUACIÓN DE PENDIENTES, MEDIAS CAÑAS, CONDUCCIONES DE ENTRADA Y SALIDA. </t>
  </si>
  <si>
    <t>PERFORACIÓN EN PARAMENTO DE HORMIGÓN VERTICAL U HORIZONTAL DE HASTA 250 MM DE ESPESOR MEDIANTE CORONA HASTA 350MM DE DIÁMETRO.</t>
  </si>
  <si>
    <t>REJILLA LINEAL PARA PLUVIALES</t>
  </si>
  <si>
    <t>SUMINISTRO E INSTALACIÓN DE REJILLA LINEAL  PARA RECOGIDA DE AGUAS SUPERFICIALES CANALIZADAS JUNTO A  BORDILLOS DE ACERAS O CAMBIO DE PLANOS, CON MARCO, ANCLAJES Y FONDO PREFABRICADO CONSTRUIDA EN FUNDICIÓN DÚCTIL CLASE C250 CON REVESTIMIENTO A BASE DE COPOLÍMERO EN FASE ACUOSA, INCLUSO REPLANTEO, NIVELACION, MONTAJE y P/P DE RECORTES, RECIBIDO Y PRUEBAS.</t>
  </si>
  <si>
    <t>REHABILITACIÓN DE TUBERÍAS</t>
  </si>
  <si>
    <t>FRESADO DE ELEMENTOS QUE IMPIDAN LA CORRECTA INSTALACIÓN DE LA MANGA. INCLUYE TODOS LOS MEDIOS AUXILIARES PARA IDENTIFICACIÓN, VISTO BUENO, Y LIMPIEZAS PREVIAS Y POSTERIORES.</t>
  </si>
  <si>
    <t>SEGÚN PLIEGO DE PRESCRIPCIONES TÉCNICAS.</t>
  </si>
  <si>
    <t>FRESADO DE INCORPORACIONES DIRECTAS TRAS LA INSTALACIÓN DE LA MANGA. INCLUYE TODOS LOS MEDIOS AUXILIARES PARA IDENTIFICACIÓN PREVIA, Y COMPROBACIÓNES POSTERIORES.</t>
  </si>
  <si>
    <t>TUBERÍA HORMIGÓN ARMADO DIAMETRO 400 MM</t>
  </si>
  <si>
    <t>TUBERÍA HORMIGÓN ARMADO DIAMETRO 800 MM</t>
  </si>
  <si>
    <t>TUBERÍA HORMIGÓN ARMADO DIAMETRO 600 MM</t>
  </si>
  <si>
    <t>TUBERÍA PVC DIAMETRO INFERIOR A 160 MM</t>
  </si>
  <si>
    <t>TUBERÍA PVC DIAMETRO 160 Y 200 MM</t>
  </si>
  <si>
    <t>TUBERÍA PVC DIAMETRO 250 Y 315 MM</t>
  </si>
  <si>
    <t>TUBERÍA POLIETILENO EN IMPULSIÓN DIAMETRO 90 A 110 MM</t>
  </si>
  <si>
    <t>TUBERÍA PVC DIAMETRO 400 Y 500 MM</t>
  </si>
  <si>
    <t>HORMIGON HA-30 PARA ARMAR, INCLUSO SUMINISTRO, VERTIDO, VIBRADO, CURADO, ACABADO Y EJECUCION DE JUNTAS.</t>
  </si>
  <si>
    <t>HORMIGON ESTRUCTURAL HA-30</t>
  </si>
  <si>
    <t>REFORMA INTEGRAL O CONSTRUCCIÓN DE UN NUEVO POZO DE REGISTRO SEGÚN PLANOS NORMALIZADOS DEL CABB, EN HORMIGÓN ARMADO HA-30 ARMADO CON ACERO CORRUGADO CALIDAD B-500S. INCLUYE TODOS LOS MATERIALES Y MEDIOS AUXILIARES NECESARIOS. COMPLETAMENTE TERMINADO CON EJECUCIÓN DE PENDIENTES DE FONDO, SIN TAPA. NO INCLUYE EXCAVACIÓN NI RELLENO DE TRASDÓS.</t>
  </si>
  <si>
    <t>ARQUETA DOMICILIARIA SEGÚN PLANOS NORMALIZADOS DEL CABB, EN FÁBRICA DE LADRILLO CERÁMICO MACIZO A MEDIA ASTA. INCLUYE TODOS LOS MATERIALES Y MEDIOS AUXILIARES NECESARIOS. COMPLETAMENTE TERMINADO CON RASEO INTERIOR Y EJECUCIÓN DE PENDIENTES DE FONDO, SIN TAPA. NO INCLUYE EXCAVACIÓN NI RELLENO DE TRASDÓS.</t>
  </si>
  <si>
    <t>ARQUETA DOMICILIARIA LADRILLO</t>
  </si>
  <si>
    <t>POZOS DE REGISTRO</t>
  </si>
  <si>
    <t>TUBERÍAS DE SANEAMIENTO</t>
  </si>
  <si>
    <t>POZO DE REGISTRO HORMIGÓN IN SITU</t>
  </si>
  <si>
    <t>DESAMIANTADO</t>
  </si>
  <si>
    <t>PA</t>
  </si>
  <si>
    <t>TRABAJOS PUNTUALES DE RETIRADA DE FIBROCEMENTO</t>
  </si>
  <si>
    <t xml:space="preserve">SEGÚN PLIEGO DE PRESCRIPCIONES TÉCNICAS. </t>
  </si>
  <si>
    <t>TUBO PARA SONDAS</t>
  </si>
  <si>
    <t>Capítulo 1</t>
  </si>
  <si>
    <t>1.1</t>
  </si>
  <si>
    <t>2.2</t>
  </si>
  <si>
    <t>1.2</t>
  </si>
  <si>
    <t>1.3</t>
  </si>
  <si>
    <t>1.4</t>
  </si>
  <si>
    <t>1.5</t>
  </si>
  <si>
    <t>ENTIBACIONES</t>
  </si>
  <si>
    <t>Capítulo 2</t>
  </si>
  <si>
    <t>2.1</t>
  </si>
  <si>
    <t>2.3</t>
  </si>
  <si>
    <t>2.4</t>
  </si>
  <si>
    <t>2.5</t>
  </si>
  <si>
    <t>2.6</t>
  </si>
  <si>
    <t>2.7</t>
  </si>
  <si>
    <t>2.8</t>
  </si>
  <si>
    <t>Capítulo 3</t>
  </si>
  <si>
    <t>3.1</t>
  </si>
  <si>
    <t>3.2</t>
  </si>
  <si>
    <t>3.3</t>
  </si>
  <si>
    <t>3.4</t>
  </si>
  <si>
    <t>3.5</t>
  </si>
  <si>
    <t>3.6</t>
  </si>
  <si>
    <t>3.7</t>
  </si>
  <si>
    <t>3.8</t>
  </si>
  <si>
    <t>3.9</t>
  </si>
  <si>
    <t>3.10</t>
  </si>
  <si>
    <t>3.11</t>
  </si>
  <si>
    <t>3.12</t>
  </si>
  <si>
    <t>Capítulo 4</t>
  </si>
  <si>
    <t>4.1</t>
  </si>
  <si>
    <t>4.2</t>
  </si>
  <si>
    <t>4.3</t>
  </si>
  <si>
    <t>4.4</t>
  </si>
  <si>
    <t>4.5</t>
  </si>
  <si>
    <t>4.6</t>
  </si>
  <si>
    <t>4.7</t>
  </si>
  <si>
    <t>4.8</t>
  </si>
  <si>
    <t>4.9</t>
  </si>
  <si>
    <t>4.10</t>
  </si>
  <si>
    <t>Capítulo 5</t>
  </si>
  <si>
    <t>5.1</t>
  </si>
  <si>
    <t>5.2</t>
  </si>
  <si>
    <t>Capítulo 6</t>
  </si>
  <si>
    <t>6.1</t>
  </si>
  <si>
    <t>6.2</t>
  </si>
  <si>
    <t>6.3</t>
  </si>
  <si>
    <t>6.4</t>
  </si>
  <si>
    <t>6.5</t>
  </si>
  <si>
    <t>6.6</t>
  </si>
  <si>
    <t>6.7</t>
  </si>
  <si>
    <t>6.8</t>
  </si>
  <si>
    <t>6.9</t>
  </si>
  <si>
    <t>INSTALACIÓN LAMINA DRENANTE COMPUESTA</t>
  </si>
  <si>
    <t>DRENAJE DE MURO DE HORMIGÓN EN CONTACTO CON EL TERRENO, POR SU CARA EXTERIOR, CON LÁMINA DRENANTE DE ESTRUCTURA NODULAR DE POLIETILENO DE ALTA DENSIDAD (PEAD/HDPE), CON NÓDULOS DE 7,5 MM DE ALTURA, CON GEOTEXTIL DE POLIPROPILENO INCORPORADO, RESISTENCIA A LA COMPRESIÓN 150 KN/M² SEGÚN UNE-EN ISO 604, CAPACIDAD DE DRENAJE 5 L/(S·M) Y MASA NOMINAL 0,7 KG/M². COLOCACIÓN EN OBRA: CON SOLAPES, CON LOS NÓDULOS CONTRA EL MURO PREVIAMENTE IMPERMEABILIZADO, CON CLAVOS DE ACERO DE 62 MM DE LONGITUD, CON ARANDELA BLANDA DE POLIETILENO DE 36 MM DE DIÁMETRO (2 UD/M²). INCLUSO PERFIL METÁLICO PARA REMATE SUPERIOR.</t>
  </si>
  <si>
    <t>TAPAS DE ARQUETA Y SUMIDEROS</t>
  </si>
  <si>
    <t>INCORPORACIÓN A POZO O ALIVIADERO</t>
  </si>
  <si>
    <t>Capítulo 7</t>
  </si>
  <si>
    <t>7.1</t>
  </si>
  <si>
    <t>7.2</t>
  </si>
  <si>
    <t>7.3</t>
  </si>
  <si>
    <t>7.4</t>
  </si>
  <si>
    <t>7.5</t>
  </si>
  <si>
    <t>7.6</t>
  </si>
  <si>
    <t>7.7</t>
  </si>
  <si>
    <t>7.8</t>
  </si>
  <si>
    <t>7.9</t>
  </si>
  <si>
    <t>7.10</t>
  </si>
  <si>
    <t>7.11</t>
  </si>
  <si>
    <t>7.12</t>
  </si>
  <si>
    <t>7.13</t>
  </si>
  <si>
    <t>7.14</t>
  </si>
  <si>
    <t>7.15</t>
  </si>
  <si>
    <t>REPARACIÓN DE PARAMENTOS</t>
  </si>
  <si>
    <t>REPARACIÓN DE FISURAS, GRIETAS, ZONAS DESCONCHADAS ETC EN PARAMENTOS DE HORMIGÓN Y POZOS MEDIANTE MORTERO DE REPARACIÓN. SUPERFICIE MÍNIMA 1 M2.</t>
  </si>
  <si>
    <t>INSTALACIÓN DE JUNTA ELASTICA DE ESTANQUEIDAD PVC (UNE-53510) DE 25 CM. DE ANCHURA PARA ESTANQUEIDAD DE MUROS O SOLERAS, CON NUCLEO TUBULAR EN JUNTAS HORIZONTALES O  VERTICALES CON P.P. DE PIEZAS ESPECIALES SOLDADAS, GRAPAS CADA 30 CM. TOTALMENTE ACABADA.</t>
  </si>
  <si>
    <t>6.10</t>
  </si>
  <si>
    <t>CHAPA LAGRIMADA O ESTRIADA DE ACERO S 275 JR PARA CONSTRUCCIÓN DE PLATAFORMA O PISOS, DE 4 MM. DE ESPESOR GALVANIZADA, TOTALMENTE MONTADA, INCLUSO REMATES.</t>
  </si>
  <si>
    <t>8.1</t>
  </si>
  <si>
    <t>8.2</t>
  </si>
  <si>
    <t>8.3</t>
  </si>
  <si>
    <t>8.5</t>
  </si>
  <si>
    <t>8.4</t>
  </si>
  <si>
    <t>8.6</t>
  </si>
  <si>
    <t>8.7</t>
  </si>
  <si>
    <t>8.8</t>
  </si>
  <si>
    <t>COLECTOR ENTERRADO EN TERRENO NO AGRESIVO, FORMADO POR TUBO DE PVC LISO DIAMETRO EXTERIOR INFERIOR A 160 MM. EL PRECIO INCLUYE LOS EQUIPOS Y LA MAQUINARIA NECESARIOS PARA EL DESPLAZAMIENTO Y LA DISPOSICIÓN EN OBRA DE LOS ELEMENTOS, PERO NO INCLUYE LA EXCAVACIÓN NI EL RELLENO PRINCIPAL.</t>
  </si>
  <si>
    <t>COLECTOR ENTERRADO EN TERRENO NO AGRESIVO, FORMADO POR TUBO DE PVC LISO DE 160 Y 200 MM DE DIÁMETRO EXTERIOR. EL PRECIO INCLUYE LOS EQUIPOS Y LA MAQUINARIA NECESARIOS PARA EL DESPLAZAMIENTO Y LA DISPOSICIÓN EN OBRA DE LOS ELEMENTOS, PERO NO INCLUYE LA EXCAVACIÓN NI EL RELLENO PRINCIPAL.</t>
  </si>
  <si>
    <t>COLECTOR ENTERRADO EN TERRENO NO AGRESIVO, FORMADO POR TUBO DE PVC LISO DE 250 Y 315 MM DE DIÁMETRO EXTERIOR. EL PRECIO INCLUYE LOS EQUIPOS Y LA MAQUINARIA NECESARIOS PARA EL DESPLAZAMIENTO Y LA DISPOSICIÓN EN OBRA DE LOS ELEMENTOS, PERO NO INCLUYE LA EXCAVACIÓN NI EL RELLENO PRINCIPAL.</t>
  </si>
  <si>
    <t>COLECTOR ENTERRADO EN TERRENO NO AGRESIVO, FORMADO POR TUBO DE PVC LISO DE 400 Y 500 MM DE DIÁMETRO EXTERIOR. EL PRECIO INCLUYE LOS EQUIPOS Y LA MAQUINARIA NECESARIOS PARA EL DESPLAZAMIENTO Y LA DISPOSICIÓN EN OBRA DE LOS ELEMENTOS, PERO NO INCLUYE LA EXCAVACIÓN NI EL RELLENO PRINCIPAL.</t>
  </si>
  <si>
    <t>COLECTOR ENTERRADO, FORMADO POR TUBO DE HORMIGÓN ARMADO PARA SANEAMIENTO SIN PRESIÓN DE 400 MM DE DIÁMETRO NOMINAL (INTERIOR), UNIÓN POR ENCHUFE Y CAMPANA CON JUNTA ELÁSTICA. EL PRECIO INCLUYE LOS EQUIPOS Y LA MAQUINARIA NECESARIOS PARA EL DESPLAZAMIENTO Y LA DISPOSICIÓN EN OBRA DE LOS ELEMENTOS, PERO NO INCLUYE LA EXCAVACIÓN NI EL RELLENO PRINCIPAL</t>
  </si>
  <si>
    <t>COLECTOR ENTERRADO, FORMADO POR TUBO DE HORMIGÓN ARMADO PARA SANEAMIENTO SIN PRESIÓN, DE 600 MM DE DIÁMETRO NOMINAL (INTERIOR), UNIÓN POR ENCHUFE Y CAMPANA CON JUNTA ELÁSTICA. EL PRECIO INCLUYE LOS EQUIPOS Y LA MAQUINARIA NECESARIOS PARA EL DESPLAZAMIENTO Y LA DISPOSICIÓN EN OBRA DE LOS ELEMENTOS, PERO NO INCLUYE LA EXCAVACIÓN NI EL RELLENO PRINCIPAL</t>
  </si>
  <si>
    <t>COLECTOR ENTERRADO, FORMADO POR TUBO DE HORMIGÓN ARMADO PARA SANEAMIENTO SIN PRESIÓN, DE 800 MM DE DIÁMETRO NOMINAL (INTERIOR), UNIÓN POR ENCHUFE Y CAMPANA CON JUNTA ELÁSTICA. EL PRECIO INCLUYE LOS EQUIPOS Y LA MAQUINARIA NECESARIOS PARA EL DESPLAZAMIENTO Y LA DISPOSICIÓN EN OBRA DE LOS ELEMENTOS, PERO NO INCLUYE LA EXCAVACIÓN NI EL RELLENO PRINCIPAL</t>
  </si>
  <si>
    <t>TUBO DE POLIETILENO PE 100, DE COLOR NEGRO, DE 90 Y 110 MM DE DIÁMETRO EXTERIOR. EL PRECIO INCLUYE LOS EQUIPOS Y LA MAQUINARIA NECESARIOS PARA EL DESPLAZAMIENTO Y LA DISPOSICIÓN EN OBRA DE LOS ELEMENTOS, PERO NO INCLUYE LA EXCAVACIÓN NI EL RELLENO PRINCIPAL</t>
  </si>
  <si>
    <t>Capitulo 9</t>
  </si>
  <si>
    <t>9.1</t>
  </si>
  <si>
    <t>9.2</t>
  </si>
  <si>
    <t>9.3</t>
  </si>
  <si>
    <t>9.4</t>
  </si>
  <si>
    <t>9.5</t>
  </si>
  <si>
    <t>9.6</t>
  </si>
  <si>
    <t>FRESADO OBSTÁCULOS</t>
  </si>
  <si>
    <t>FRESADO INCORPORACIONES DIRECTAS</t>
  </si>
  <si>
    <t>SUB-BASES Y UNIDADES DE URBANIZACION</t>
  </si>
  <si>
    <t>RIEGO DE IMPRIMACIÓN</t>
  </si>
  <si>
    <t>APLICACIÓN COMO RIEGO DE IMPRIMACIÓN EN PAVIMENTOS BITUMINOSOS.</t>
  </si>
  <si>
    <t>Capítulo 10</t>
  </si>
  <si>
    <t>10.1</t>
  </si>
  <si>
    <t>10.2</t>
  </si>
  <si>
    <t>10.3</t>
  </si>
  <si>
    <t>LÁMINA ANTICONTAMINANTE</t>
  </si>
  <si>
    <t>SUMINISTRO E INSTALACIÓN DE LAMINA GEOTEXTIL DE 136 GRS/M2 INCLUIDO P.P. DE SOLAPES Y RECORTES, FABRICADOS CON FILAMENTOS CONTINUOS DE POLIPROPILENO.</t>
  </si>
  <si>
    <t>SUMINISTRO E INSTALACIÓN DE LAMINA DE POLIETILENO DE ALTA DENSIDAD DE 1 MM DE ESPESOR. INCLUIDO P.P. DE SOLAPES Y RECORTES Y SOLDADURAS.</t>
  </si>
  <si>
    <t>PAVIMENTO CONTINUO DE HORMIGÓN IMPRESO</t>
  </si>
  <si>
    <t>PAVIMENTO DE HORMIGÓN IMPRESO EN 15 CM DE ESPESOR MEDIANTE HORMIGON HA-25 ARMADO CON MALLA ELECTROSOLDADA 20.20.5. COMPLETAMENTE TERMINADO INCLUSO TRTAMIENTO DE JUNTAS Y CURADO.</t>
  </si>
  <si>
    <t xml:space="preserve">PAVIMENTO CONTINUO DE HORMIGÓN </t>
  </si>
  <si>
    <t>PAVIMENTO DE HORMIGÓN EN 15 CM DE ESPESOR CON TRATAMIENTO SUPERFICIAL CON ENDURECEDOR O COLORANTE, MEDIANTE HORMIGON HA-25 ARMADO CON MALLA ELECTROSOLDADA 20.20.5. COMPLETAMENTE TERMINADO INCLUSO TRTAMIENTO DE JUNTAS Y CURADO.</t>
  </si>
  <si>
    <t>CUNETA</t>
  </si>
  <si>
    <t>RIGOLA</t>
  </si>
  <si>
    <t>RETIRADA Y POSTERIOR REPOSICIÓN DE EMPALIZADAS, CIERRES DE ALAMBRE GALVANIZADO, LISO Y/O DE ESPINO, CON POSTES DE MADERA O DE HORMIGÓN TAL Y COMO SE ENCONTRABAN ANTES DE COMENZAR LAS OBRAS.</t>
  </si>
  <si>
    <t>RETIRADA Y POSTERIOR REPOSICIÓN DE VALLADO FROMADO POR MALLA DE SIMPLE TORSIÓN DE 8 CM DE PASO DE MALLA Y 1,1 MM DE DIAMETRO, INCLUSO POSTES DE ACERO GALVANIZADO DE 48 MM DE DIAMETRO Y 1,5 M DE ALTURA, TAL Y COMO SE ENCONTRABAN ANTES DE COMENZAR LAS OBRAS.</t>
  </si>
  <si>
    <t>RETIRADA Y REPOSICIÓN DE PUERTA</t>
  </si>
  <si>
    <t>APLICACIÓN DE PINTURA PLÁSTICA A BASE DE RESINAS ACRILICAS PARA MARCACIÓN VIAL LONGITUDINAL DE 15 CM DE ANCHURA, INCLUSO MICROESFERAS DE VIDRIO.</t>
  </si>
  <si>
    <t>APLICACIÓN DE PINTURA PLÁSTICA A BASE DE RESINAS ACRILICAS PARA INSCRIPCIÓN EN VIALES, INCLUSO MICROESFERAS DE VIDRIO.</t>
  </si>
  <si>
    <t>MARCA VIAL LONGITUDINAL</t>
  </si>
  <si>
    <t>MARCA VIAL DE FLECHAS E INSCRIPCIONES VIALES</t>
  </si>
  <si>
    <t xml:space="preserve">RETIRADA Y REPOSICIÓN DE BARRERA METÁLICA BIONDA, INCLUDO PEDESTALES. </t>
  </si>
  <si>
    <t>RETIRADA Y REPOSICIÓN DE BARRERA DE SEGURIDAD</t>
  </si>
  <si>
    <t>RETIRADA Y REPOSICIÓN DE SEÑAL VERTICAL DE CIRCULACIÓN</t>
  </si>
  <si>
    <t>PLANTACION DE SETOS Y ARBUSTOS</t>
  </si>
  <si>
    <t>RETIRADA Y REPOSICIÓN DE CIERRE DE FINCA</t>
  </si>
  <si>
    <t>RETIRADA Y REPOSICIÓN DE VALLADO DE SIMPRE TORSIÓN</t>
  </si>
  <si>
    <t>INSTALACIÓN DE RIGOLA PREFABRICADA DE HORMIÓN</t>
  </si>
  <si>
    <t>12.1</t>
  </si>
  <si>
    <t>Capítulo 12</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</si>
  <si>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</si>
  <si>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</si>
  <si>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</si>
  <si>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</si>
  <si>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</si>
  <si>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</si>
  <si>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</si>
  <si>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</si>
  <si>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</si>
  <si>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</si>
  <si>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</si>
  <si>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</si>
  <si>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</si>
  <si>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</si>
  <si>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</si>
  <si>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</si>
  <si>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</si>
  <si>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</si>
  <si>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</si>
  <si>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</si>
  <si>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</si>
  <si>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</si>
  <si>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</si>
  <si>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</si>
  <si>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</si>
  <si>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</si>
  <si>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</si>
  <si>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Capítulo 11</t>
  </si>
  <si>
    <t>11.1</t>
  </si>
  <si>
    <t>11.2</t>
  </si>
  <si>
    <t>11.3</t>
  </si>
  <si>
    <t>11.4</t>
  </si>
  <si>
    <t>11.5</t>
  </si>
  <si>
    <t>11.6</t>
  </si>
  <si>
    <t>M</t>
  </si>
  <si>
    <t>INSPECCIÓN Y LIMPIEZA</t>
  </si>
  <si>
    <t>ELABORACIÓN Y ENTREGA DE INFORME DETALLADADO DE LA INSPECCIÓN DE TV S/UNE-EN 13508, INCLUYENDO  GRABACIÓN.</t>
  </si>
  <si>
    <t>Capítulo 13</t>
  </si>
  <si>
    <t>13.1</t>
  </si>
  <si>
    <t>13.2</t>
  </si>
  <si>
    <t>13.3</t>
  </si>
  <si>
    <t>13.4</t>
  </si>
  <si>
    <t>13.5</t>
  </si>
  <si>
    <t>Capítulo 14</t>
  </si>
  <si>
    <t>14.1</t>
  </si>
  <si>
    <t>7.16</t>
  </si>
  <si>
    <t>Capítulo 8</t>
  </si>
  <si>
    <t>TERRAPLEN CON MATERIAL SELECCIONADO</t>
  </si>
  <si>
    <t>4.11</t>
  </si>
  <si>
    <t>REGISTRO Y TAPA 16X14X13 CM.</t>
  </si>
  <si>
    <t>MANGA DN200 y L&lt;25M CONTINUA AUTOPORTANTE REFORZADA, IMPREGNADA CON RESINA.</t>
  </si>
  <si>
    <t>MANGA DN160 y L&lt;25M CONTINUA AUTOPORTANTE REFORZADA, IMPREGNADA CON RESINA.</t>
  </si>
  <si>
    <t>MANGA DN250 y L&lt;25M CONTINUA AUTOPORTANTE REFORZADA, IMPREGNADA CON RESINA.</t>
  </si>
  <si>
    <t>MANGA DN300 y L&lt;25M CONTINUA AUTOPORTANTE REFORZADA, IMPREGNADA CON RESINA.</t>
  </si>
  <si>
    <t>MANGA DN400 y L&lt;25M CONTINUA AUTOPORTANTE REFORZADA, IMPREGNADA CON RESINA.</t>
  </si>
  <si>
    <t>MANGA DN160 y 25M&lt;L&lt;50M CONTINUA AUTOPORTANTE REFORZADA, IMPREGNADA CON RESINA.</t>
  </si>
  <si>
    <t>MANGA DN200 y 25M&lt;L&lt;50M CONTINUA AUTOPORTANTE REFORZADA, IMPREGNADA CON RESINA.</t>
  </si>
  <si>
    <t>MANGA DN250 y 25M&lt;L&lt;50M CONTINUA AUTOPORTANTE REFORZADA, IMPREGNADA CON RESINA.</t>
  </si>
  <si>
    <t>MANGA DN300 y 25M&lt;L&lt;50M CONTINUA AUTOPORTANTE REFORZADA, IMPREGNADA CON RESINA.</t>
  </si>
  <si>
    <t>MANGA DN400 y 25M&lt;L&lt;50M CONTINUA AUTOPORTANTE REFORZADA, IMPREGNADA CON RESINA.</t>
  </si>
  <si>
    <t>MANGA DN160 y L&gt;50M CONTINUA AUTOPORTANTE REFORZADA, IMPREGNADA CON RESINA.</t>
  </si>
  <si>
    <t>MANGA DN200 y L&gt;50M CONTINUA AUTOPORTANTE REFORZADA, IMPREGNADA CON RESINA.</t>
  </si>
  <si>
    <t>MANGA DN250 y L&gt;50M CONTINUA AUTOPORTANTE REFORZADA, IMPREGNADA CON RESINA.</t>
  </si>
  <si>
    <t>MANGA DN300 y L&gt;50M CONTINUA AUTOPORTANTE REFORZADA, IMPREGNADA CON RESINA.</t>
  </si>
  <si>
    <t>MANGA DN400 y L&gt;50M CONTINUA AUTOPORTANTE REFORZADA, IMPREGNADA CON RESINA.</t>
  </si>
  <si>
    <t>9.7</t>
  </si>
  <si>
    <t>9.8</t>
  </si>
  <si>
    <t>9.9</t>
  </si>
  <si>
    <t>9.10</t>
  </si>
  <si>
    <t>9.11</t>
  </si>
  <si>
    <t>9.12</t>
  </si>
  <si>
    <t>9.13</t>
  </si>
  <si>
    <t>9.14</t>
  </si>
  <si>
    <t>9.15</t>
  </si>
  <si>
    <t>9.16</t>
  </si>
  <si>
    <t>9.17</t>
  </si>
  <si>
    <t>RETIRADA Y GESTIÓN DE LODOS DE DRENAJE QUE CONTIENEN SUSTANCIAS PELIGROSAS. INCLUYE CARGA Y TRANSPORTE.</t>
  </si>
  <si>
    <t>RETIRADA Y GESTIÓN DE LODOS DE DRENAJE NO PELIGROSOS. INCLUYE CARGA Y TRANSPORTE.</t>
  </si>
  <si>
    <t>RETIRADA Y GESTIÓN DE MATERIALES DE CONSTRUCCIÓN QUE CONTIENEN AMIANTO</t>
  </si>
  <si>
    <t>RETIRADA Y GESTIÓN DE OTROS RESIDUOS MEZCLADOS DE CONSTRUCCIÓN Y DEMOLICIÓN DISTINTOS DE LOS ESPECIFICADOS EN LOS CÓDIGOS 17.09.02 Y 17.09.03 CON 10% MÁXIMO DE PLÁSTICO, MADERA, YESO</t>
  </si>
  <si>
    <t xml:space="preserve">LIMPIEZA DE COLECTOR POR MEDIOS MECÁNICOS  </t>
  </si>
  <si>
    <t>LIMPIEZA DE POZO DE REGISTRO EN COLECTOR H =&lt;5,00 M.SEGÚN PPTP</t>
  </si>
  <si>
    <t>LIMPIEZA DE FOSA SÉPTICA INCLUYENDO TRANSPORTE DE RESIDUOS A LA EDAR DE GALINDO</t>
  </si>
  <si>
    <t>LIMPIEZA DE POZO DE REGISTRO EN COLECTOR DI  = &lt; 500 Y ALTURA INTERIOR H =&gt; 5,00 M.</t>
  </si>
  <si>
    <t>6.11</t>
  </si>
  <si>
    <t>POZO DE REGISTRO DE ELEMENTOS PREFABRICADOS DE HORMIGÓN ARMADO, DE 1,2 M DE DIÁMETRO INTERIOR Y HASTA 1,5 M DE ALTURA ÚTIL INTERIOR, SOBRE SOLERA DE 25 CM DE ESPESOR DE HORMIGÓN HA-30 LIGERAMENTE ARMADA CON MALLA ELECTROSOLDADA., COMPLETAMENTE TERMINADO CON EJECUCIÓN DE PENDIENTES DE FONDO, SIN TAPA. NO INCLUYE EXCAVACIÓN NI RELLENO DE TRASDÓS.</t>
  </si>
  <si>
    <t>POZO DE REGISTRO DE ELEMENTOS PREFABRICADOS DE HORMIGÓN ARMADO, DE 1,2 M DE DIÁMETRO INTERIOR Y ENTRE 1,5 Y 3 M DE ALTURA ÚTIL INTERIOR, SOBRE SOLERA DE 25 CM DE ESPESOR DE HORMIGÓN HA-30 LIGERAMENTE ARMADA CON MALLA ELECTROSOLDADA., COMPLETAMENTE TERMINADO CON EJECUCIÓN DE PENDIENTES DE FONDO, SIN TAPA. NO INCLUYE EXCAVACIÓN NI RELLENO DE TRASDÓS.</t>
  </si>
  <si>
    <t>TAPA DE REGISTRO CUADRADA 400X400 MM (MÍNIMO).</t>
  </si>
  <si>
    <t>SUMINISTRO E INSTALACIÓN DE CONJUNTO DE TAPA DE  REGISTRO CUADRADA. INCLUSO MONTAJE Y RECIBIDO CON MATERIAL RESISTENTE AL TRÁFICO.</t>
  </si>
  <si>
    <t>6.12</t>
  </si>
  <si>
    <t>6.13</t>
  </si>
  <si>
    <t>6.14</t>
  </si>
  <si>
    <t>6.15</t>
  </si>
  <si>
    <t>POZO DE REGISTRO HORMIGÓN ARMADO TIPO A HASTA 1 M</t>
  </si>
  <si>
    <t>POZO DE REGISTRO HORMIGÓN ARMADO TIPO A A PARTIR DE 1 M</t>
  </si>
  <si>
    <t>POZO DE REGISTRO HORMIGÓN ARMADO TIPO B HASTA 1 M</t>
  </si>
  <si>
    <t>POZO DE REGISTRO HORMIGÓN ARMADO TIPO B A PARTIR DE 1 M</t>
  </si>
  <si>
    <t>POZO DE REGISTRO DE HORMIGON ARMADO A PARTIR DE 1 M DE ALTURA ÚTIL INTERIOR, COMPLETAMENTE TERMINADO CON EJECUCIÓN DE PENDIENTES DE FONDO, SEGÚN PLANOS NORMALIZADOS CABB, SIN TAPA. NO INCLUYE EXCAVACIÓN NI RELLENO DE TRASDÓS.</t>
  </si>
  <si>
    <t>POZO DE REGISTRO DE HORMIGON ARMADO HASTA 1 M DE ALTURA ÚTIL INTERIOR, COMPLETAMENTE TERMINADO CON EJECUCIÓN DE PENDIENTES DE FONDO, SEGÚN PLANOS NORMALIZADOS CABB, SIN TAPA. NO INCLUYE EXCAVACIÓN NI RELLENO DE TRASDÓS.</t>
  </si>
  <si>
    <t>POZO DE REGISTRO HORMIGÓN PREFABRICADO ENTRE 1,5 Y 3 M</t>
  </si>
  <si>
    <t>POZO DE REGISTRO HORMIGÓN PREFABRICADO HASTA 1,5 M</t>
  </si>
  <si>
    <t>EXCAVACION EN ZANJAS Y POZOS SIN SOSTENIMIENTO P &lt; 2 M</t>
  </si>
  <si>
    <t>EXCAVACION EN ZANJAS Y POZOS CON SOSTENIMIENTO P &lt; 2 M</t>
  </si>
  <si>
    <t>EXCAVACION EN ZANJAS Y POZOS CON SOSTENIMIENTO P &gt; 2 M</t>
  </si>
  <si>
    <t>EXCAVACIÓN DE ZANJAS PARA INSTALACIONES HASTA PROFUNDIDAD INFERIOR A 2 M, EN TERRENO COHESIVO, CON MEDIOS MECÁNICOS, Y ACOPIO EN LOS BORDES DE LA EXCAVACIÓN. EL PRECIO NO INCLUYE EL TRANSPORTE DE LOS MATERIALES EXCAVADOS.</t>
  </si>
  <si>
    <t>EXCAVACION EN ZANJAS Y POZOS EN ROCA P &lt; 2 M</t>
  </si>
  <si>
    <t>EXCAVACIÓN DE ZANJAS PARA INSTALACIONES HASTA UNA PROFUNDIDAD DE 2 M, EN ROCA, CON MEDIOS MECÁNICOS, Y ACOPIO EN LOS BORDES DE LA EXCAVACIÓN. EL PRECIO NO INCLUYE EL TRANSPORTE DE LOS MATERIALES EXCAVADOS.</t>
  </si>
  <si>
    <t>EXCAVACION EN ZANJAS Y POZOS EN ROCA P &gt; 2 M</t>
  </si>
  <si>
    <t>EXCAVACIÓN DE ZANJAS PARA INSTALACIONES PROFUNDIDAD DE MÁS DE 2 M, EN ROCA, CON MEDIOS MECÁNICOS, Y ACOPIO EN LOS BORDES DE LA EXCAVACIÓN. EL PRECIO NO INCLUYE EL TRANSPORTE DE LOS MATERIALES EXCAVADOS.</t>
  </si>
  <si>
    <t>EXCAVACIÓN DE ZANJAS PARA INSTALACIONES, PROFUNDIDAD INFERIOR A 2 M, EN TERRENO NO COHESIVO, CON SOSTENIMIENTO CON MEDIOS MECÁNICOS, Y ACOPIO EN LOS BORDES DE LA EXCAVACIÓN. EL PRECIO NO INCLUYE EL TRANSPORTE DE LOS MATERIALES EXCAVADOS.</t>
  </si>
  <si>
    <t>EXCAVACIÓN DE ZANJAS PARA INSTALACIONES, PROFUNDIDAD SUPERIOR A 2 M, EN TERRENO NO COHESIVO, CON SOSTENIMIENTO CON MEDIOS MECÁNICOS, Y ACOPIO EN LOS BORDES DE LA EXCAVACIÓN. EL PRECIO NO INCLUYE EL TRANSPORTE DE LOS MATERIALES EXCAVADOS.</t>
  </si>
  <si>
    <t>EXCAVACION EN TIERRAS MANUAL</t>
  </si>
  <si>
    <t>EXCAVACIÓN POR MEDIOS MANUALES Y ACOPIO EN LOS BORDES DE LA EXCAVACIÓN. EL PRECIO NO INCLUYE EL TRANSPORTE DE LOS MATERIALES EXCAVADOS.</t>
  </si>
  <si>
    <t>APUNTALAMIENTO Y ENTIBACIÓN  SEMICUAJADA EN ZANJAS PARA UNA PROTECCIÓN DEL 50%, MEDIANTE TABLONES VERTICALES Y CABECEROS HORIZONTALES, AMORTIZABLES EN 10 USOS Y CODALES DE MADERA, AMORTIZABLES EN 30 USOS, FIJADOS CON PUNTAS DE ACERO, EN ZANJAS DE HASTA 3 M DE PROFUNDIDAD Y DE ENTRE 1 Y 2 M DE ANCHURA.</t>
  </si>
  <si>
    <t>1.6</t>
  </si>
  <si>
    <t>CATA LOCALIZACION DE SERVICIOS MANUAL</t>
  </si>
  <si>
    <t>CATA LOCALIZACION DE SERVICIOS MEDIOS MECÁNICOS</t>
  </si>
  <si>
    <t>CATA PARA LA LOCALIZACION DE SERVICIOS, ESTRUCTURAS E INSTALACIONES EXISTENTES EN CUALQUIER LUGAR Y ZONA DE LA OBRA HASTA UNA PROFUNDIDAD DE 2 M. POR MEDIOS MANUALES, INCLUSO POSTERIOR RELLENO.</t>
  </si>
  <si>
    <t>CATA PARA LA LOCALIZACION DE SERVICIOS, ESTRUCTURAS E INSTALACIONES EXISTENTES EN CUALQUIER LUGAR Y ZONA DE LA OBRA HASTA UNA PROFUNDIDAD DE 3 M. POR MEDIOS MECANICOS, INCLUSO POSTERIOR RELLENO.</t>
  </si>
  <si>
    <t>2.9</t>
  </si>
  <si>
    <t>2.10</t>
  </si>
  <si>
    <t>2.11</t>
  </si>
  <si>
    <t>2.12</t>
  </si>
  <si>
    <t>ENCOFRADO MUROS RECTO ACABADO VISTO INCLUSO PARTE PROPORCIONAL DE ARRIOSTRAMIENTO, SEPARADORES, BERENJENOS, DISTANCIADORES DE DOBLE CONO DE PVC O PP RECUPERABLES, ETC. CORRECTAMENTE EJECUTADO.</t>
  </si>
  <si>
    <t>SEÑAL VERTICAL DE CIRCULACIÓN TRIANGULAR 70 CM</t>
  </si>
  <si>
    <t>SEÑAL VERTICAL DE CIRCULACIÓN OCTOGONAL 60 CM</t>
  </si>
  <si>
    <t>SUMINISTRO E INSTALACIÓN DE SEÑAL TRIANGULAR 70 CM. INCLUSO POSTE.</t>
  </si>
  <si>
    <t>SUMINISTRO E INSTALACIÓN DE SEÑAL OCTOGONAL 60 CM. INCLUSO POSTE.</t>
  </si>
  <si>
    <t>RETIRADA Y REPOSICIÓN DE SEÑAL VERTICAL DE CIRCULACIÓN.</t>
  </si>
  <si>
    <t>SUMINISTRO E INSTALACIÓN DE SEÑAL CIRCULAR DIAMETRO 90 CM. INCLUSO POSTE.</t>
  </si>
  <si>
    <t>SEÑAL VERTICAL DE CIRCULACIÓN CIRCULAR DN=90 CM</t>
  </si>
  <si>
    <t>10.31</t>
  </si>
  <si>
    <t>10.32</t>
  </si>
  <si>
    <t>10.33</t>
  </si>
  <si>
    <t>10.34</t>
  </si>
  <si>
    <t>SEÑAL VERTICAL DE CIRCULACIÓN CIRCULAR DN=60 CM</t>
  </si>
  <si>
    <t>SUMINISTRO E INSTALACIÓN DE SEÑAL CIRCULAR DIAMETRO 60 CM. INCLUSO POSTE.</t>
  </si>
  <si>
    <t>PAVIMENTO DE CELOSÍA CESPED</t>
  </si>
  <si>
    <t>SUMINISTRO E INSTALACIÓN DE PAVIMENTO MEDIANTE CELOSÍA PREFABRICADA DE HORMIGON. INCLUYE REMATES Y POSTERIOR EXTENDIDO DE TIERRA VEGETAL Y SEMBRADO DE CESPED.</t>
  </si>
  <si>
    <t>EMBALDOSADO MEDIANTE BALDOSA HIDRÁULICA TIPÒ BILBAO RECIBIDA CON MORTERO DE CEMENTO. MEDICIÓN DE SUPERFICIE ACABADA.</t>
  </si>
  <si>
    <t>EMBALDOSADO BALDOSA HIDRÁULICA</t>
  </si>
  <si>
    <t>BORDILLO DE HORMIGON TIPO JARDÍN</t>
  </si>
  <si>
    <t>BORDILLO DE HORMIGON PREFABRICADO DE 100X20X8 CM, INCLUSO DEMOLICIÓN, ASIENTO DE HORMIGON, REJUNTEO DE MORTERO DE CEMENTO, NIVELADO TOTALMENTE TERMINADO.</t>
  </si>
  <si>
    <t>10.35</t>
  </si>
  <si>
    <t>10.36</t>
  </si>
  <si>
    <t>INSPECCIÓN INTERIOR DE COLECTOR DE CUALQUIER DIÁMETRO Y SITUACIÓN, SEGÚN PLIEGO DE PRESCRIPCIONES TÉCNICAS. INCLUYE CAMIÓN O FURGONETA, MANO DE OBRA, EXTRACCIÓN Y TRANSPORTE DE RESIDUOS HASTA LA PLANTA DE TRATAMIENTO AUTORIZADA (SIN INCLUIR TRATAMIENTO).</t>
  </si>
  <si>
    <t>TAPA DE REGISTRO RECTANGULAR 1520X900 MM (MÍNIMO).</t>
  </si>
  <si>
    <t>TAPA DE REGISTRO CUADRADA 600X600 MM (MÍNIMO).</t>
  </si>
  <si>
    <t>INSTALACIÓN DE CUNETA PREFABRICADA DE HORMIGÓN</t>
  </si>
  <si>
    <t>13.6</t>
  </si>
  <si>
    <t>4.12</t>
  </si>
  <si>
    <t>4.13</t>
  </si>
  <si>
    <t>APLICACIÓN MANUAL DE MORTERO TIXOTRÓPICO DE FRAGUADO RÁPIDO, MODIFICADO CON POLÍMEROS, REFORZADO CON FIBRAS, RESISTENTE A LOS SULFATOS, DE RETRACCIÓN COMPENSADA, CON UNA RESISTENCIA A COMPRESIÓN A 28 DÍAS MAYOR O IGUAL A 25 N/MM² Y UN MÓDULO DE ELASTICIDAD MAYOR O IGUAL A 15000 N/MM², CLASE R3, TIPO PCC, SEGÚN UNE-EN 1504-3, EUROCLASE A1 DE REACCIÓN AL FUEGO, SEGÚN UNE-EN 13501-1. ESTIMACIÓN DE CAPA DE 15 MM DE ESPESOR MEDIO, CON ACABADO SUPERFICIAL FRATASADO CON ESPONJA O FRATÁS, PARA REPARACIÓN Y REFUERZO ESTRUCTURAL DE ELEMENTO DE HORMIGÓN</t>
  </si>
  <si>
    <t>4.14</t>
  </si>
  <si>
    <t>RELLENO Y NIVELACIÓN CON MORTERO CEMENTOSO FLUIDO DE RETRACCIÓN COMPENSADA, COMPUESTO DE CEMENTO, ADITIVOS ESPECIALES Y ÁRIDOS SELECCIONADOS, EXENTO DE CLORUROS, PARA USO GENERAL, SOBRE LA SUPERFICIE DE UN ELEMENTO ESTRUCTURAL DE HORMIGÓN ENDURECIDO</t>
  </si>
  <si>
    <t>GROUTING</t>
  </si>
  <si>
    <t>REPARACIÓN DE PARAMENTO DE HORMIGÓN ARMADO, MEDIANTE PICADO DEL HORMIGÓN DETERIORADO CON MARTILLO ELÉCTRICO, ELIMINANDO EL HORMIGÓN EN MAL ESTADO HASTA LLEGAR A LAS ARMADURAS; SANEADO DE LAS ARMADURAS QUE HAN QUEDADO AL DESCUBIERTO, APLICACIÓN MANUAL DE MORTERO MONOCOMPONENTE A BASE DE CEMENTO, INHIBIDORES DE CORROSIÓN Y POLÍMEROS EN POLVO PARA LA PROTECCIÓN Y PASIVACIÓN DE ARMADURAS DE ACERO, Y COMO PUENTE DE UNIÓN ENTRE MORTERO DE REPARACIÓN Y HORMIGÓN EXISTENTE, RESTITUCIÓN DE LA PARTE AFECTADA MEDIANTE APLICACIÓN MANUAL DE MORTERO, DE ELEVADA RESISTENCIA MECÁNICA Y RETRACCIÓN COMPENSADA, EN CAPA ESTIMADA DE 40 MM DE ESPESOR MEDIO. EL PRECIO INCLUYE EL MONTAJE Y DESMONTAJE DEL SISTEMA DE ENCOFRADO SI FUERA NECESARIO.</t>
  </si>
  <si>
    <t>REPARACIÓN HORMIGON ARMADO</t>
  </si>
  <si>
    <t>REPARACIÓN HORMIGON</t>
  </si>
  <si>
    <t>7.17</t>
  </si>
  <si>
    <t>TAPA HORMIGÓN ARMADO</t>
  </si>
  <si>
    <t xml:space="preserve">ELABORACIÓN DE ELEMENTO DE HORMIGÓN ARMADO A MEDIDA. CONSTRUIDO EN HORMIGON HA-30 PARA ARMAR Y ACERO CORRUGADO TIPO B 500-S. INCLUYE SUMINISTRO DE MATERIALES Y ELABORACION EN OBRA O TALLER, Y MONTAJE EN OBRA. </t>
  </si>
  <si>
    <t>DEMOLICIONES Y OTROS</t>
  </si>
  <si>
    <t>SUMINISTRO E INSTALACIÓN DE CONJUNTO DE TAPA DE  REGISTRO, INCLUYENDO MARCO Y ANCLAJES. CONSTRUIDO EN FUNDICION DÚCTIL, CLASE D 400, CON ANAGRAMA "CONSORCIO DE AGUAS BILBAO BIZKAIA"  SEGÚN PLANOS NORMALIZADOS CABB. INCLUSO MONTAJE Y RECIBIDO CON MATERIAL RESISTENTE AL TRÁFICO.</t>
  </si>
  <si>
    <t>SUMINISTRO E INSTALACIÓN DE CONJUNTO DE TAPA DE  REGISTRO ESTANCA, INCLUYENDO MARCO Y ANCLAJES. CONSTRUIDO EN FUNDICION DÚCTIL, CLASE D 400, CON ANAGRAMA "CONSORCIO DE AGUAS BILBAO BIZKAIA"  SEGÚN PLANOS NORMALIZADOS CABB. INCLUSO MONTAJE Y RECIBIDO CON MATERIAL RESISTENTE AL TRÁFICO.</t>
  </si>
  <si>
    <t>SUMINISTRO E INSTALACIÓN DE CONJUNTO DE TAPA DE  REGISTRO RECTANGULAR, INCLUYENDO MARCO Y ANCLAJES. CONSTRUIDO EN FUNDICION DÚCTIL, CLASE D 400, CON ANAGRAMA "CONSORCIO DE AGUAS BILBAO BIZKAIA"  SEGÚN PLANOS NORMALIZADOS CABB. INCLUSO MONTAJE Y RECIBIDO CON MATERIAL RESISTENTE AL TRÁFICO.</t>
  </si>
  <si>
    <t>BASE DE HORMIGÓN EN ACERAS</t>
  </si>
  <si>
    <t xml:space="preserve">BASE DE HORMIGÓN ARMADO DE 15 CM DE ESPESOR, REALIZADO CON HORMIGÓN HM-25 FABRICADO EN CENTRAL Y VERTIDO DESDE CAMIÓN, CON MALLA ELECTROSOLDADA 20.20.5 SUPERIOR COMO ARMADURA DE REPARTO, EXTENDIDO Y VIBRADO MANUAL, EXTENDIDO ENTRE EL BORDILLO Y EL ENCOFRADO OPUESTO, CON ACABADO MAESTREADO, PARA SU POSTERIOR USO COMO SOPORTE DE PAVIMENTO; APOYADA SOBRE CAPA BASE EXISTENTE. </t>
  </si>
  <si>
    <t>10.37</t>
  </si>
  <si>
    <t>RETIRADA Y REPOSICIÓN DE PUERTA EN VALLADO DE SIMPRE TORSIÓN</t>
  </si>
  <si>
    <t>6.16</t>
  </si>
  <si>
    <t>6.17</t>
  </si>
  <si>
    <t>6.18</t>
  </si>
  <si>
    <t>ANILLO PREFABRICADO DE HORMIGÓN EN MASA, PARA POZO, UNIÓN RÍGIDA MACHIHEMBRADA CON JUNTA DE GOMA, SEGÚN UNE-EN 1917, DE 100 CM DE DIÁMETRO INTERIOR Y ALTURA IGUAL O INFERIOR A 50 CM, RESISTENCIA A COMPRESIÓN MAYOR DE 250 KG/CM².</t>
  </si>
  <si>
    <t>ANILLO PREFABRICADO DE HORMIGÓN EN MASA, PARA POZO, UNIÓN RÍGIDA MACHIHEMBRADA CON JUNTA DE GOMA, SEGÚN UNE-EN 1917, DE 100 CM DE DIÁMETRO INTERIOR Y 100 CM DE ALTURA, RESISTENCIA A COMPRESIÓN MAYOR DE 250 KG/CM².</t>
  </si>
  <si>
    <t>CONO ASIMÉTRICO PARA BROCAL DE POZO, PREFABRICADO DE HORMIGÓN EN MASA, UNIÓN RÍGIDA MACHIHEMBRADA CON JUNTA DE GOMA, SEGÚN UNE-EN 1917, DE 100 A 60 CM DE DIÁMETRO INTERIOR Y 60 CM DE ALTURA, RESISTENCIA A COMPRESIÓN MAYOR DE 250 KG/CM².</t>
  </si>
  <si>
    <t xml:space="preserve">ANILLO PREFABRICADO DE HORMIGON 50CM </t>
  </si>
  <si>
    <t xml:space="preserve">ANILLO PREFABRICADO DE HORMIGON 100CM </t>
  </si>
  <si>
    <t>ANILLO TRONCOCÓNICO PREFABRICADO HORMIGÓN</t>
  </si>
  <si>
    <t>IMPERMEABILIZACIÓN CON PINTURA EPOXI</t>
  </si>
  <si>
    <t>IMPERMEABILIZACIÓN CON POLIUREA</t>
  </si>
  <si>
    <t>IMPERMEABILIZACIÓN LÍQUIDA DE SOPORTE DE HORMIGÓN O MORTERO MEDIANTE SISTEMA ISOLPUR PLUS "WÜRTH" O SIMILAR, FORMADO POR TRES CAPAS DE REVESTIMIENTO IMPERMEABILIZANTE, A BASE DE POLIURETANO ALIFÁTICO, INCOLORO, CON RESISTENCIA A LA INTEMPERIE, AL ENVEJECIMIENTO Y A LOS RAYOS UV, 0,9 KG/M², INCLUSO APLICACIÓN PREVIA DE IMPRIMACIÓN.</t>
  </si>
  <si>
    <t>5.3</t>
  </si>
  <si>
    <t>5.4</t>
  </si>
  <si>
    <t>IMPERMEABILIZACIÓN DE SOPORTE DE HORMIGÓN O MORTERO MEDIANTE APLICACIÓN MANUAL DE DOS MANOS DE PINTURA EPOXI DE BASE AGUA, ACABADO SATINADO, TEXTURA LISA, SIN DILUIR, (RENDIMIENTO: 0,13 L/M² CADA MANO); INCLUSO PREPARACIÓN DEL SOPORTE Y APLICACIÓN PREVIA DE IMPRIMACIÓN.</t>
  </si>
  <si>
    <t xml:space="preserve">PIEZA PVC DE REDUCCIÓN DE 315 A 250 MM </t>
  </si>
  <si>
    <t>SEGÚN UNE-EN-1456-1</t>
  </si>
  <si>
    <t xml:space="preserve">PIEZA PVC DE REDUCCIÓN DE 250 A 200 MM </t>
  </si>
  <si>
    <t>MANGUITO PASAMUROS Z61 DE PVC DM. 400 MM.</t>
  </si>
  <si>
    <t>MANGUITO PASAMUROS Z61 DE PVC  DM. 315 MM.</t>
  </si>
  <si>
    <t>MANGUITO PASAMUROES Z61 DE PVC DM. 250 MM.</t>
  </si>
  <si>
    <t>MANGUITO PASAMUROS Z61 DE PVC, DM. 200 MM.</t>
  </si>
  <si>
    <t>MANGUITO PASAMUROS Z61 DE PVC, DM. 160 MM.</t>
  </si>
  <si>
    <t xml:space="preserve">MANGUITO PASAMUROS Z61 DE PVC DM. 500 MM. </t>
  </si>
  <si>
    <t>CODO DE 45 Ó 90 GRADOS DE PVC DM. 160 MM.</t>
  </si>
  <si>
    <t>CODO DE 45 Ó 90 GRADOS DE PVC DM. 200 MM.</t>
  </si>
  <si>
    <t>CODO DE 45 O 90 GRADOS DE PVC DE DM. 250 MM.</t>
  </si>
  <si>
    <t>CODO DE 45 O 90º DE PVC Y DIÁMETRO 315 MM.</t>
  </si>
  <si>
    <t xml:space="preserve">PIEZA DE REDUCCIÓN DE PVC DE 315 A 250 MM. </t>
  </si>
  <si>
    <t>PIEZA DE REDUCCIÓN DE PVC DE 250 A 200 MM.</t>
  </si>
  <si>
    <t>8.9</t>
  </si>
  <si>
    <t>8.10</t>
  </si>
  <si>
    <t>8.11</t>
  </si>
  <si>
    <t>8.12</t>
  </si>
  <si>
    <t>8.13</t>
  </si>
  <si>
    <t>8.14</t>
  </si>
  <si>
    <t>8.15</t>
  </si>
  <si>
    <t>8.16</t>
  </si>
  <si>
    <t>8.17</t>
  </si>
  <si>
    <t>8.18</t>
  </si>
  <si>
    <t>8.19</t>
  </si>
  <si>
    <t>8.20</t>
  </si>
  <si>
    <t>8.21</t>
  </si>
  <si>
    <t>8.22</t>
  </si>
  <si>
    <t>INCLUSO TRASLADO, MEDIOS AUXILIARES Y MANO DE OBRA.</t>
  </si>
  <si>
    <t>LABORES DE INGENIERIA INCLUYENDO: 
- REDACCIÓN DE PROYECTO O MEMORIA VALORADA SEGUN PROCEDA. INCLUYE  VISITAS A CAMPO, ACLARACIONES PREVIAS, REPLANTEOS, CÁLCULOS, ACTUALIZACIONES A PROPUESTA DEL CABB, ETC. 
- TRAMITACIÓN DE PERMISOS RELACIONADOS CON LA OBRA CUANDO PROCEDA.
- DOCUMENTACIÓN FINAL PARA LA LIQUIDACIÓN DE LA OBRA, INCLUYENDO DOCUMENTACIÓN AS BUILT.</t>
  </si>
  <si>
    <t>11.7</t>
  </si>
  <si>
    <t>TRASIEGO DE LOS RESIDUOS CUANDO SE DEBA DE HACER LA DESCARGA EN EL PESEBRE Y SU POSTERIOR TRASIEGO A CONTENEDORES</t>
  </si>
  <si>
    <t>TRASIEGO DE RESIDUOS DE LIMPIEZA PESEBRE- CONTENEDOR</t>
  </si>
  <si>
    <t>CanPres</t>
  </si>
  <si>
    <t>IMPORTES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</si>
</sst>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5"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sz val="11"/>
      <color theme="1"/>
      <name val="Calibri"/>
      <family val="2"/>
      <scheme val="minor"/>
    </font>
    <font>
      <b/>
      <sz val="11"/>
      <color theme="1"/>
      <name val="Calibri"/>
      <family val="2"/>
      <scheme val="minor"/>
    </font>
    <font>
      <b/>
      <sz val="8"/>
      <color rgb="FFFF0000"/>
      <name val="Calibri"/>
      <family val="2"/>
      <scheme val="minor"/>
    </font>
    <font>
      <sz val="8"/>
      <color rgb="FFFF0000"/>
      <name val="Calibri"/>
      <family val="2"/>
      <scheme val="minor"/>
    </font>
    <font>
      <sz val="11"/>
      <color rgb="FFFF0000"/>
      <name val="Calibri"/>
      <family val="2"/>
      <scheme val="minor"/>
    </font>
    <font>
      <sz val="8"/>
      <color rgb="FF00B050"/>
      <name val="Calibri"/>
      <family val="2"/>
      <scheme val="minor"/>
    </font>
    <font>
      <sz val="11"/>
      <color rgb="FF00B050"/>
      <name val="Calibri"/>
      <family val="2"/>
      <scheme val="minor"/>
    </font>
    <font>
      <sz val="8"/>
      <name val="Calibri"/>
      <family val="2"/>
      <scheme val="minor"/>
    </font>
    <font>
      <sz val="11"/>
      <name val="Calibri"/>
      <family val="2"/>
      <scheme val="minor"/>
    </font>
    <font>
      <b/>
      <sz val="8"/>
      <name val="Calibri"/>
      <family val="2"/>
      <scheme val="minor"/>
    </font>
    <font>
      <sz val="10"/>
      <color theme="1"/>
      <name val="Calibri"/>
      <family val="2"/>
      <scheme val="minor"/>
    </font>
    <font>
      <sz val="11"/>
      <color theme="0" tint="-0.14999847407452621"/>
      <name val="Calibri"/>
      <family val="2"/>
      <scheme val="minor"/>
    </font>
    <font>
      <sz val="11"/>
      <color theme="0" tint="-0.34998626667073579"/>
      <name val="Calibri"/>
      <family val="2"/>
      <scheme val="minor"/>
    </font>
    <font>
      <b/>
      <sz val="10"/>
      <color theme="1"/>
      <name val="Calibri"/>
      <family val="2"/>
      <scheme val="minor"/>
    </font>
    <font>
      <b/>
      <sz val="10"/>
      <name val="Calibri"/>
      <family val="2"/>
      <scheme val="minor"/>
    </font>
    <font>
      <sz val="11"/>
      <color theme="3" tint="0.39997558519241921"/>
      <name val="Calibri"/>
      <family val="2"/>
      <scheme val="minor"/>
    </font>
    <font>
      <sz val="11"/>
      <color rgb="FF595959"/>
      <name val="Calibri"/>
      <family val="2"/>
    </font>
    <font>
      <b/>
      <sz val="11"/>
      <color theme="3" tint="0.3999755851924192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2">
    <xf numFmtId="0" fontId="0" fillId="0" borderId="0"/>
    <xf numFmtId="44" fontId="7" fillId="0" borderId="0" applyFont="0" applyFill="0" applyBorder="0" applyAlignment="0" applyProtection="0"/>
  </cellStyleXfs>
  <cellXfs count="86">
    <xf numFmtId="0" fontId="0" fillId="0" borderId="0" xfId="0"/>
    <xf numFmtId="0" fontId="0" fillId="0" borderId="0" xfId="0" applyAlignment="1">
      <alignment vertical="top"/>
    </xf>
    <xf numFmtId="49" fontId="3" fillId="2" borderId="0" xfId="0" applyNumberFormat="1" applyFont="1" applyFill="1" applyAlignment="1">
      <alignment vertical="top"/>
    </xf>
    <xf numFmtId="4" fontId="4" fillId="2" borderId="0" xfId="0" applyNumberFormat="1" applyFont="1" applyFill="1" applyAlignment="1">
      <alignment vertical="top"/>
    </xf>
    <xf numFmtId="4" fontId="6" fillId="0" borderId="0" xfId="0" applyNumberFormat="1" applyFont="1" applyAlignment="1">
      <alignment vertical="top"/>
    </xf>
    <xf numFmtId="0" fontId="5" fillId="0" borderId="0" xfId="0" applyFont="1" applyAlignment="1">
      <alignment vertical="top"/>
    </xf>
    <xf numFmtId="49" fontId="3" fillId="2" borderId="0" xfId="0" applyNumberFormat="1" applyFont="1" applyFill="1" applyAlignment="1">
      <alignment vertical="top" wrapText="1"/>
    </xf>
    <xf numFmtId="44" fontId="0" fillId="0" borderId="0" xfId="1" applyFont="1"/>
    <xf numFmtId="0" fontId="5" fillId="0" borderId="1" xfId="0" applyFont="1" applyBorder="1" applyAlignment="1">
      <alignment vertical="top"/>
    </xf>
    <xf numFmtId="44" fontId="0" fillId="0" borderId="1" xfId="1" applyFont="1" applyBorder="1"/>
    <xf numFmtId="49" fontId="8" fillId="0" borderId="1" xfId="0" applyNumberFormat="1" applyFont="1" applyBorder="1"/>
    <xf numFmtId="0" fontId="0" fillId="0" borderId="1" xfId="0" applyBorder="1"/>
    <xf numFmtId="44" fontId="0" fillId="0" borderId="1" xfId="0" applyNumberFormat="1" applyBorder="1"/>
    <xf numFmtId="0" fontId="2" fillId="0" borderId="0" xfId="0" applyFont="1" applyAlignment="1">
      <alignment horizontal="left" vertical="top"/>
    </xf>
    <xf numFmtId="0" fontId="2" fillId="0" borderId="0" xfId="0" applyFont="1" applyAlignment="1">
      <alignment horizontal="left" vertical="top" wrapText="1"/>
    </xf>
    <xf numFmtId="0" fontId="5" fillId="0" borderId="0" xfId="0" applyFont="1" applyBorder="1" applyAlignment="1">
      <alignment vertical="top"/>
    </xf>
    <xf numFmtId="49" fontId="5" fillId="0" borderId="0" xfId="0" applyNumberFormat="1" applyFont="1" applyBorder="1" applyAlignment="1">
      <alignment vertical="top" wrapText="1"/>
    </xf>
    <xf numFmtId="4" fontId="4" fillId="2" borderId="0" xfId="0" applyNumberFormat="1" applyFont="1" applyFill="1" applyAlignment="1" applyProtection="1">
      <alignment vertical="top"/>
      <protection locked="0"/>
    </xf>
    <xf numFmtId="4" fontId="5" fillId="0" borderId="0" xfId="0" applyNumberFormat="1" applyFont="1" applyAlignment="1" applyProtection="1">
      <alignment vertical="top"/>
      <protection locked="0"/>
    </xf>
    <xf numFmtId="44" fontId="8" fillId="0" borderId="1" xfId="1" applyFont="1" applyBorder="1" applyAlignment="1" applyProtection="1">
      <alignment vertical="top"/>
    </xf>
    <xf numFmtId="44" fontId="8" fillId="0" borderId="1" xfId="1" applyFont="1" applyBorder="1" applyAlignment="1">
      <alignment vertical="top"/>
    </xf>
    <xf numFmtId="0" fontId="0" fillId="0" borderId="0" xfId="0" applyProtection="1"/>
    <xf numFmtId="4" fontId="9" fillId="2" borderId="0" xfId="0" applyNumberFormat="1" applyFont="1" applyFill="1" applyAlignment="1">
      <alignment vertical="top"/>
    </xf>
    <xf numFmtId="4" fontId="10" fillId="0" borderId="0" xfId="0" applyNumberFormat="1" applyFont="1" applyAlignment="1">
      <alignment vertical="top"/>
    </xf>
    <xf numFmtId="0" fontId="12" fillId="0" borderId="0" xfId="0" applyFont="1" applyAlignment="1">
      <alignment vertical="top"/>
    </xf>
    <xf numFmtId="0" fontId="11" fillId="0" borderId="0" xfId="0" applyFont="1"/>
    <xf numFmtId="0" fontId="13" fillId="0" borderId="0" xfId="0" applyFont="1"/>
    <xf numFmtId="4" fontId="10" fillId="0" borderId="0" xfId="0" applyNumberFormat="1" applyFont="1" applyBorder="1" applyAlignment="1">
      <alignment vertical="top"/>
    </xf>
    <xf numFmtId="49" fontId="14" fillId="0" borderId="0" xfId="0" applyNumberFormat="1" applyFont="1" applyAlignment="1">
      <alignment vertical="top" wrapText="1"/>
    </xf>
    <xf numFmtId="49" fontId="14" fillId="0" borderId="0" xfId="0" applyNumberFormat="1" applyFont="1" applyAlignment="1">
      <alignment vertical="top"/>
    </xf>
    <xf numFmtId="0" fontId="14" fillId="0" borderId="0" xfId="0" applyFont="1" applyAlignment="1">
      <alignment vertical="top"/>
    </xf>
    <xf numFmtId="49" fontId="14" fillId="0" borderId="0" xfId="0" applyNumberFormat="1" applyFont="1" applyAlignment="1" applyProtection="1">
      <alignment vertical="top" wrapText="1"/>
    </xf>
    <xf numFmtId="49" fontId="16" fillId="2" borderId="0" xfId="0" applyNumberFormat="1" applyFont="1" applyFill="1" applyAlignment="1">
      <alignment vertical="top"/>
    </xf>
    <xf numFmtId="49" fontId="16" fillId="2" borderId="0" xfId="0" applyNumberFormat="1" applyFont="1" applyFill="1" applyAlignment="1">
      <alignment vertical="top" wrapText="1"/>
    </xf>
    <xf numFmtId="4" fontId="16" fillId="2" borderId="0" xfId="0" applyNumberFormat="1" applyFont="1" applyFill="1" applyAlignment="1">
      <alignment vertical="top"/>
    </xf>
    <xf numFmtId="4" fontId="16" fillId="2" borderId="0" xfId="0" applyNumberFormat="1" applyFont="1" applyFill="1" applyAlignment="1" applyProtection="1">
      <alignment vertical="top"/>
      <protection locked="0"/>
    </xf>
    <xf numFmtId="0" fontId="15" fillId="0" borderId="0" xfId="0" applyFont="1"/>
    <xf numFmtId="49" fontId="14" fillId="0" borderId="0" xfId="0" applyNumberFormat="1" applyFont="1" applyFill="1" applyAlignment="1">
      <alignment vertical="top" wrapText="1"/>
    </xf>
    <xf numFmtId="4" fontId="14" fillId="0" borderId="0" xfId="0" applyNumberFormat="1" applyFont="1" applyAlignment="1">
      <alignment vertical="top"/>
    </xf>
    <xf numFmtId="4" fontId="14" fillId="0" borderId="0" xfId="0" applyNumberFormat="1" applyFont="1" applyAlignment="1" applyProtection="1">
      <alignment vertical="top"/>
      <protection locked="0"/>
    </xf>
    <xf numFmtId="0" fontId="14" fillId="0" borderId="1" xfId="0" applyFont="1" applyBorder="1" applyAlignment="1">
      <alignment vertical="top"/>
    </xf>
    <xf numFmtId="49" fontId="14" fillId="0" borderId="1" xfId="0" applyNumberFormat="1" applyFont="1" applyBorder="1" applyAlignment="1">
      <alignment vertical="top" wrapText="1"/>
    </xf>
    <xf numFmtId="0" fontId="1" fillId="0" borderId="0" xfId="0" applyFont="1" applyAlignment="1">
      <alignment horizontal="center" vertical="top"/>
    </xf>
    <xf numFmtId="0" fontId="2" fillId="0" borderId="0" xfId="0" applyFont="1" applyAlignment="1">
      <alignment horizontal="center" vertical="top"/>
    </xf>
    <xf numFmtId="49" fontId="3" fillId="2" borderId="0" xfId="0" applyNumberFormat="1" applyFont="1" applyFill="1" applyAlignment="1">
      <alignment horizontal="center" vertical="top"/>
    </xf>
    <xf numFmtId="49" fontId="14" fillId="3" borderId="0" xfId="0" applyNumberFormat="1" applyFont="1" applyFill="1" applyAlignment="1">
      <alignment horizontal="center" vertical="top"/>
    </xf>
    <xf numFmtId="0" fontId="14" fillId="0" borderId="0" xfId="0" applyFont="1" applyAlignment="1">
      <alignment horizontal="center" vertical="top"/>
    </xf>
    <xf numFmtId="49" fontId="14" fillId="4" borderId="0" xfId="0" applyNumberFormat="1" applyFont="1" applyFill="1" applyAlignment="1">
      <alignment horizontal="center" vertical="top"/>
    </xf>
    <xf numFmtId="0" fontId="12" fillId="0" borderId="0" xfId="0" applyFont="1" applyAlignment="1">
      <alignment horizontal="center" vertical="top"/>
    </xf>
    <xf numFmtId="49" fontId="16" fillId="2" borderId="0" xfId="0" applyNumberFormat="1" applyFont="1" applyFill="1" applyAlignment="1">
      <alignment horizontal="center" vertical="top"/>
    </xf>
    <xf numFmtId="0" fontId="12" fillId="0" borderId="1" xfId="0" applyFont="1" applyBorder="1" applyAlignment="1">
      <alignment horizontal="center" vertical="top"/>
    </xf>
    <xf numFmtId="0" fontId="5" fillId="0" borderId="0" xfId="0" applyFont="1" applyBorder="1" applyAlignment="1">
      <alignment horizontal="center" vertical="top"/>
    </xf>
    <xf numFmtId="0" fontId="5" fillId="0" borderId="1" xfId="0" applyFont="1" applyBorder="1" applyAlignment="1">
      <alignment horizontal="center" vertical="top"/>
    </xf>
    <xf numFmtId="0" fontId="0" fillId="0" borderId="0" xfId="0" applyAlignment="1">
      <alignment horizontal="center"/>
    </xf>
    <xf numFmtId="0" fontId="0" fillId="0" borderId="1" xfId="0" applyBorder="1" applyAlignment="1">
      <alignment horizontal="center"/>
    </xf>
    <xf numFmtId="0" fontId="0" fillId="0" borderId="0" xfId="0" applyAlignment="1" applyProtection="1">
      <alignment horizontal="center"/>
    </xf>
    <xf numFmtId="3" fontId="0" fillId="0" borderId="0" xfId="0" applyNumberFormat="1"/>
    <xf numFmtId="1" fontId="17" fillId="0" borderId="0" xfId="0" applyNumberFormat="1" applyFont="1"/>
    <xf numFmtId="2" fontId="0" fillId="0" borderId="1" xfId="0" applyNumberFormat="1" applyBorder="1"/>
    <xf numFmtId="0" fontId="18" fillId="0" borderId="0" xfId="0" applyFont="1"/>
    <xf numFmtId="4" fontId="0" fillId="0" borderId="0" xfId="0" applyNumberFormat="1"/>
    <xf numFmtId="0" fontId="8" fillId="0" borderId="0" xfId="0" applyFont="1"/>
    <xf numFmtId="4" fontId="8" fillId="0" borderId="0" xfId="0" applyNumberFormat="1" applyFont="1"/>
    <xf numFmtId="4" fontId="19" fillId="0" borderId="0" xfId="0" applyNumberFormat="1" applyFont="1"/>
    <xf numFmtId="4" fontId="11" fillId="0" borderId="0" xfId="0" applyNumberFormat="1" applyFont="1"/>
    <xf numFmtId="4" fontId="15" fillId="0" borderId="0" xfId="0" applyNumberFormat="1" applyFont="1"/>
    <xf numFmtId="4" fontId="0" fillId="0" borderId="0" xfId="0" applyNumberFormat="1" applyAlignment="1" applyProtection="1">
      <alignment vertical="top"/>
      <protection locked="0"/>
    </xf>
    <xf numFmtId="4" fontId="2" fillId="0" borderId="0" xfId="0" applyNumberFormat="1" applyFont="1" applyAlignment="1" applyProtection="1">
      <alignment horizontal="left" vertical="top"/>
      <protection locked="0"/>
    </xf>
    <xf numFmtId="4" fontId="15" fillId="0" borderId="0" xfId="0" applyNumberFormat="1" applyFont="1" applyProtection="1">
      <protection locked="0"/>
    </xf>
    <xf numFmtId="4" fontId="13" fillId="0" borderId="0" xfId="0" applyNumberFormat="1" applyFont="1"/>
    <xf numFmtId="4" fontId="5" fillId="0" borderId="1" xfId="0" applyNumberFormat="1" applyFont="1" applyBorder="1" applyAlignment="1" applyProtection="1">
      <alignment vertical="top"/>
      <protection locked="0"/>
    </xf>
    <xf numFmtId="4" fontId="5" fillId="0" borderId="0" xfId="0" applyNumberFormat="1" applyFont="1" applyBorder="1" applyAlignment="1" applyProtection="1">
      <alignment vertical="top"/>
      <protection locked="0"/>
    </xf>
    <xf numFmtId="4" fontId="0" fillId="0" borderId="0" xfId="0" applyNumberFormat="1" applyProtection="1">
      <protection locked="0"/>
    </xf>
    <xf numFmtId="4" fontId="0" fillId="0" borderId="1" xfId="0" applyNumberFormat="1" applyBorder="1" applyProtection="1">
      <protection locked="0"/>
    </xf>
    <xf numFmtId="4" fontId="11" fillId="0" borderId="0" xfId="0" applyNumberFormat="1" applyFont="1" applyAlignment="1">
      <alignment vertical="top"/>
    </xf>
    <xf numFmtId="4" fontId="11" fillId="0" borderId="0" xfId="0" applyNumberFormat="1" applyFont="1" applyProtection="1"/>
    <xf numFmtId="4" fontId="10" fillId="0" borderId="1" xfId="0" applyNumberFormat="1" applyFont="1" applyBorder="1" applyAlignment="1">
      <alignment vertical="top"/>
    </xf>
    <xf numFmtId="44" fontId="0" fillId="0" borderId="0" xfId="0" applyNumberFormat="1"/>
    <xf numFmtId="0" fontId="17" fillId="0" borderId="0" xfId="0" applyFont="1"/>
    <xf numFmtId="49" fontId="20" fillId="0" borderId="0" xfId="0" applyNumberFormat="1" applyFont="1" applyAlignment="1">
      <alignment vertical="top" wrapText="1"/>
    </xf>
    <xf numFmtId="10" fontId="0" fillId="0" borderId="0" xfId="0" applyNumberFormat="1"/>
    <xf numFmtId="49" fontId="21" fillId="0" borderId="0" xfId="0" applyNumberFormat="1" applyFont="1" applyAlignment="1">
      <alignment vertical="top" wrapText="1"/>
    </xf>
    <xf numFmtId="10" fontId="22" fillId="0" borderId="0" xfId="0" applyNumberFormat="1" applyFont="1"/>
    <xf numFmtId="4" fontId="23" fillId="0" borderId="0" xfId="0" applyNumberFormat="1" applyFont="1" applyAlignment="1">
      <alignment vertical="top" wrapText="1"/>
    </xf>
    <xf numFmtId="10" fontId="24" fillId="0" borderId="0" xfId="0" applyNumberFormat="1" applyFont="1"/>
    <xf numFmtId="49" fontId="8" fillId="0" borderId="0" xfId="0" applyNumberFormat="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H:\COMUN\Operaci&#243;n\Busturialdea%20ALCANTARILLADO\PLIEGOS\OBRAS%20ACTUACION%20INMEDIATA%20ALCANTARILLADO\Previos\OLD\Doc%203.%20ANEXO%205.%20PRESUPUESTOS%20Cap&#237;tulos%20a%20valorar%20SIN%20IMPORTES.xlsx" TargetMode="External"/><Relationship Id="rId1" Type="http://schemas.openxmlformats.org/officeDocument/2006/relationships/externalLinkPath" Target="/COMUN/Operaci&#243;n/Busturialdea%20ALCANTARILLADO/PLIEGOS/OBRAS%20ACTUACION%20INMEDIATA%20ALCANTARILLADO/Previos/OLD/Doc%203.%20ANEXO%205.%20PRESUPUESTOS%20Cap&#237;tulos%20a%20valorar%20SIN%20IMPOR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TIDAS A RELLENAR"/>
      <sheetName val="RESUMEN CONTRATISTA"/>
    </sheetNames>
    <sheetDataSet>
      <sheetData sheetId="0">
        <row r="3">
          <cell r="F3">
            <v>0</v>
          </cell>
        </row>
        <row r="16">
          <cell r="F16">
            <v>0</v>
          </cell>
        </row>
        <row r="41">
          <cell r="F41">
            <v>0</v>
          </cell>
        </row>
        <row r="66">
          <cell r="F66">
            <v>0</v>
          </cell>
        </row>
        <row r="95">
          <cell r="F95">
            <v>0</v>
          </cell>
        </row>
        <row r="104">
          <cell r="F104">
            <v>0</v>
          </cell>
        </row>
        <row r="141">
          <cell r="F141">
            <v>0</v>
          </cell>
        </row>
        <row r="176">
          <cell r="F176">
            <v>0</v>
          </cell>
        </row>
        <row r="221">
          <cell r="F221">
            <v>0</v>
          </cell>
        </row>
        <row r="256">
          <cell r="F256">
            <v>0</v>
          </cell>
        </row>
        <row r="331">
          <cell r="F331">
            <v>0</v>
          </cell>
        </row>
        <row r="346">
          <cell r="F346"/>
        </row>
        <row r="349">
          <cell r="F349"/>
        </row>
        <row r="362">
          <cell r="F362"/>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7F03E-3A64-4FE4-BF05-3877F3B9E61F}">
  <dimension ref="A1:G371"/>
  <sheetViews>
    <sheetView tabSelected="1" zoomScale="115" zoomScaleNormal="115" workbookViewId="0">
      <selection activeCell="C375" sqref="C375"/>
    </sheetView>
  </sheetViews>
  <sheetFormatPr baseColWidth="10" defaultColWidth="11.42578125" defaultRowHeight="15" x14ac:dyDescent="0.25"/>
  <cols>
    <col min="1" max="1" width="15.5703125" style="55" bestFit="1" customWidth="1"/>
    <col min="2" max="2" width="3.7109375" style="21" bestFit="1" customWidth="1"/>
    <col min="3" max="3" width="60" style="21" customWidth="1"/>
    <col min="4" max="4" width="9.28515625" style="75" customWidth="1"/>
    <col min="5" max="5" width="7.85546875" style="72" bestFit="1" customWidth="1"/>
    <col min="6" max="6" width="19.85546875" customWidth="1"/>
    <col min="7" max="7" width="17.7109375" style="63" customWidth="1"/>
    <col min="8" max="8" width="11.42578125" customWidth="1"/>
  </cols>
  <sheetData>
    <row r="1" spans="1:6" ht="18.75" x14ac:dyDescent="0.25">
      <c r="A1" s="42" t="s">
        <v>0</v>
      </c>
      <c r="B1" s="1"/>
      <c r="C1" s="1"/>
      <c r="D1" s="74"/>
      <c r="E1" s="66"/>
      <c r="F1" s="1"/>
    </row>
    <row r="2" spans="1:6" x14ac:dyDescent="0.25">
      <c r="A2" s="43" t="s">
        <v>1</v>
      </c>
      <c r="B2" s="13" t="s">
        <v>2</v>
      </c>
      <c r="C2" s="14" t="s">
        <v>3</v>
      </c>
      <c r="D2" s="67" t="s">
        <v>538</v>
      </c>
      <c r="E2" s="67" t="s">
        <v>4</v>
      </c>
      <c r="F2" s="13" t="s">
        <v>5</v>
      </c>
    </row>
    <row r="3" spans="1:6" x14ac:dyDescent="0.25">
      <c r="A3" s="44" t="s">
        <v>184</v>
      </c>
      <c r="B3" s="2" t="s">
        <v>6</v>
      </c>
      <c r="C3" s="6" t="s">
        <v>481</v>
      </c>
      <c r="D3" s="22"/>
      <c r="E3" s="17"/>
      <c r="F3" s="3">
        <f>SUM(F4:F15)</f>
        <v>0</v>
      </c>
    </row>
    <row r="4" spans="1:6" x14ac:dyDescent="0.25">
      <c r="A4" s="45" t="s">
        <v>185</v>
      </c>
      <c r="B4" s="29" t="s">
        <v>11</v>
      </c>
      <c r="C4" s="28" t="s">
        <v>15</v>
      </c>
      <c r="D4" s="38">
        <v>2550</v>
      </c>
      <c r="E4" s="18"/>
      <c r="F4" s="4">
        <f>ROUND(D4*E4*1,2)</f>
        <v>0</v>
      </c>
    </row>
    <row r="5" spans="1:6" ht="22.5" x14ac:dyDescent="0.25">
      <c r="A5" s="46"/>
      <c r="B5" s="30"/>
      <c r="C5" s="28" t="s">
        <v>16</v>
      </c>
      <c r="D5" s="38"/>
      <c r="E5" s="18"/>
      <c r="F5" s="5"/>
    </row>
    <row r="6" spans="1:6" x14ac:dyDescent="0.25">
      <c r="A6" s="47" t="s">
        <v>187</v>
      </c>
      <c r="B6" s="29" t="s">
        <v>17</v>
      </c>
      <c r="C6" s="28" t="s">
        <v>144</v>
      </c>
      <c r="D6" s="38">
        <v>12</v>
      </c>
      <c r="E6" s="18"/>
      <c r="F6" s="4">
        <f>ROUND(D6*E6*1,2)</f>
        <v>0</v>
      </c>
    </row>
    <row r="7" spans="1:6" ht="45" x14ac:dyDescent="0.25">
      <c r="A7" s="46"/>
      <c r="B7" s="30"/>
      <c r="C7" s="28" t="s">
        <v>146</v>
      </c>
      <c r="D7" s="38"/>
      <c r="E7" s="18"/>
      <c r="F7" s="4"/>
    </row>
    <row r="8" spans="1:6" x14ac:dyDescent="0.25">
      <c r="A8" s="45" t="s">
        <v>188</v>
      </c>
      <c r="B8" s="29" t="s">
        <v>11</v>
      </c>
      <c r="C8" s="28" t="s">
        <v>77</v>
      </c>
      <c r="D8" s="38">
        <v>240</v>
      </c>
      <c r="E8" s="18"/>
      <c r="F8" s="4">
        <f t="shared" ref="F8:F10" si="0">ROUND(D8*E8*1,2)</f>
        <v>0</v>
      </c>
    </row>
    <row r="9" spans="1:6" ht="22.5" x14ac:dyDescent="0.25">
      <c r="A9" s="46"/>
      <c r="B9" s="30"/>
      <c r="C9" s="28" t="s">
        <v>145</v>
      </c>
      <c r="D9" s="38"/>
      <c r="E9" s="18"/>
      <c r="F9" s="4"/>
    </row>
    <row r="10" spans="1:6" x14ac:dyDescent="0.25">
      <c r="A10" s="47" t="s">
        <v>189</v>
      </c>
      <c r="B10" s="29" t="s">
        <v>12</v>
      </c>
      <c r="C10" s="28" t="s">
        <v>147</v>
      </c>
      <c r="D10" s="38">
        <v>555</v>
      </c>
      <c r="E10" s="18"/>
      <c r="F10" s="4">
        <f t="shared" si="0"/>
        <v>0</v>
      </c>
    </row>
    <row r="11" spans="1:6" ht="33.75" x14ac:dyDescent="0.25">
      <c r="A11" s="46"/>
      <c r="B11" s="30"/>
      <c r="C11" s="28" t="s">
        <v>148</v>
      </c>
      <c r="D11" s="38"/>
      <c r="E11" s="18"/>
      <c r="F11" s="4"/>
    </row>
    <row r="12" spans="1:6" x14ac:dyDescent="0.25">
      <c r="A12" s="45" t="s">
        <v>190</v>
      </c>
      <c r="B12" s="29" t="s">
        <v>8</v>
      </c>
      <c r="C12" s="28" t="s">
        <v>434</v>
      </c>
      <c r="D12" s="38">
        <v>9</v>
      </c>
      <c r="E12" s="18"/>
      <c r="F12" s="4">
        <f>ROUND(D12*E12*1,2)</f>
        <v>0</v>
      </c>
    </row>
    <row r="13" spans="1:6" ht="33.75" x14ac:dyDescent="0.25">
      <c r="A13" s="46"/>
      <c r="B13" s="30"/>
      <c r="C13" s="28" t="s">
        <v>436</v>
      </c>
      <c r="D13" s="38"/>
      <c r="E13" s="18"/>
      <c r="F13" s="5"/>
    </row>
    <row r="14" spans="1:6" x14ac:dyDescent="0.25">
      <c r="A14" s="45" t="s">
        <v>433</v>
      </c>
      <c r="B14" s="29" t="s">
        <v>8</v>
      </c>
      <c r="C14" s="28" t="s">
        <v>435</v>
      </c>
      <c r="D14" s="38">
        <v>9</v>
      </c>
      <c r="E14" s="18"/>
      <c r="F14" s="4">
        <f>ROUND(D14*E14*1,2)</f>
        <v>0</v>
      </c>
    </row>
    <row r="15" spans="1:6" ht="33.75" x14ac:dyDescent="0.25">
      <c r="A15" s="46"/>
      <c r="B15" s="30"/>
      <c r="C15" s="28" t="s">
        <v>437</v>
      </c>
      <c r="D15" s="38"/>
      <c r="E15" s="18"/>
      <c r="F15" s="5"/>
    </row>
    <row r="16" spans="1:6" x14ac:dyDescent="0.25">
      <c r="A16" s="44" t="s">
        <v>192</v>
      </c>
      <c r="B16" s="2" t="s">
        <v>6</v>
      </c>
      <c r="C16" s="6" t="s">
        <v>81</v>
      </c>
      <c r="D16" s="22"/>
      <c r="E16" s="17"/>
      <c r="F16" s="3">
        <f>SUM(F17:F40)</f>
        <v>0</v>
      </c>
    </row>
    <row r="17" spans="1:6" x14ac:dyDescent="0.25">
      <c r="A17" s="45" t="s">
        <v>193</v>
      </c>
      <c r="B17" s="29" t="s">
        <v>17</v>
      </c>
      <c r="C17" s="28" t="s">
        <v>129</v>
      </c>
      <c r="D17" s="38">
        <v>900</v>
      </c>
      <c r="E17" s="18"/>
      <c r="F17" s="4">
        <f>ROUND(D17*E17*1,2)</f>
        <v>0</v>
      </c>
    </row>
    <row r="18" spans="1:6" ht="22.5" x14ac:dyDescent="0.25">
      <c r="A18" s="46"/>
      <c r="B18" s="30"/>
      <c r="C18" s="28" t="s">
        <v>119</v>
      </c>
      <c r="D18" s="38"/>
      <c r="E18" s="18"/>
      <c r="F18" s="5"/>
    </row>
    <row r="19" spans="1:6" x14ac:dyDescent="0.25">
      <c r="A19" s="47" t="s">
        <v>186</v>
      </c>
      <c r="B19" s="29" t="s">
        <v>17</v>
      </c>
      <c r="C19" s="28" t="s">
        <v>115</v>
      </c>
      <c r="D19" s="38">
        <v>2400</v>
      </c>
      <c r="E19" s="18"/>
      <c r="F19" s="4">
        <f>ROUND(D19*E19*1,2)</f>
        <v>0</v>
      </c>
    </row>
    <row r="20" spans="1:6" ht="22.5" x14ac:dyDescent="0.25">
      <c r="A20" s="46"/>
      <c r="B20" s="30"/>
      <c r="C20" s="28" t="s">
        <v>118</v>
      </c>
      <c r="D20" s="38"/>
      <c r="E20" s="18"/>
      <c r="F20" s="5"/>
    </row>
    <row r="21" spans="1:6" x14ac:dyDescent="0.25">
      <c r="A21" s="45" t="s">
        <v>194</v>
      </c>
      <c r="B21" s="29" t="s">
        <v>17</v>
      </c>
      <c r="C21" s="28" t="s">
        <v>116</v>
      </c>
      <c r="D21" s="38">
        <v>60</v>
      </c>
      <c r="E21" s="18"/>
      <c r="F21" s="4">
        <f t="shared" ref="F21" si="1">ROUND(D21*E21*1,2)</f>
        <v>0</v>
      </c>
    </row>
    <row r="22" spans="1:6" ht="22.5" x14ac:dyDescent="0.25">
      <c r="A22" s="46"/>
      <c r="B22" s="30"/>
      <c r="C22" s="28" t="s">
        <v>117</v>
      </c>
      <c r="D22" s="38"/>
      <c r="E22" s="18"/>
      <c r="F22" s="5"/>
    </row>
    <row r="23" spans="1:6" x14ac:dyDescent="0.25">
      <c r="A23" s="47" t="s">
        <v>195</v>
      </c>
      <c r="B23" s="29" t="s">
        <v>17</v>
      </c>
      <c r="C23" s="28" t="s">
        <v>420</v>
      </c>
      <c r="D23" s="38">
        <v>1800</v>
      </c>
      <c r="E23" s="18"/>
      <c r="F23" s="4">
        <f t="shared" ref="F23" si="2">ROUND(D23*E23*1,2)</f>
        <v>0</v>
      </c>
    </row>
    <row r="24" spans="1:6" ht="33.75" x14ac:dyDescent="0.25">
      <c r="A24" s="46"/>
      <c r="B24" s="30"/>
      <c r="C24" s="28" t="s">
        <v>423</v>
      </c>
      <c r="D24" s="38"/>
      <c r="E24" s="18"/>
      <c r="F24" s="5"/>
    </row>
    <row r="25" spans="1:6" x14ac:dyDescent="0.25">
      <c r="A25" s="45" t="s">
        <v>196</v>
      </c>
      <c r="B25" s="29" t="s">
        <v>17</v>
      </c>
      <c r="C25" s="28" t="s">
        <v>421</v>
      </c>
      <c r="D25" s="38">
        <v>150</v>
      </c>
      <c r="E25" s="18"/>
      <c r="F25" s="4">
        <f t="shared" ref="F25:F33" si="3">ROUND(D25*E25*1,2)</f>
        <v>0</v>
      </c>
    </row>
    <row r="26" spans="1:6" ht="36" customHeight="1" x14ac:dyDescent="0.25">
      <c r="A26" s="46"/>
      <c r="B26" s="30"/>
      <c r="C26" s="28" t="s">
        <v>428</v>
      </c>
      <c r="D26" s="38"/>
      <c r="E26" s="18"/>
      <c r="F26" s="5"/>
    </row>
    <row r="27" spans="1:6" x14ac:dyDescent="0.25">
      <c r="A27" s="47" t="s">
        <v>197</v>
      </c>
      <c r="B27" s="29" t="s">
        <v>17</v>
      </c>
      <c r="C27" s="28" t="s">
        <v>422</v>
      </c>
      <c r="D27" s="38">
        <v>60</v>
      </c>
      <c r="E27" s="18"/>
      <c r="F27" s="4">
        <f t="shared" ref="F27:F31" si="4">ROUND(D27*E27*1,2)</f>
        <v>0</v>
      </c>
    </row>
    <row r="28" spans="1:6" ht="45" x14ac:dyDescent="0.25">
      <c r="A28" s="46"/>
      <c r="B28" s="30"/>
      <c r="C28" s="28" t="s">
        <v>429</v>
      </c>
      <c r="D28" s="38"/>
      <c r="E28" s="18"/>
      <c r="F28" s="5"/>
    </row>
    <row r="29" spans="1:6" x14ac:dyDescent="0.25">
      <c r="A29" s="45" t="s">
        <v>198</v>
      </c>
      <c r="B29" s="29" t="s">
        <v>17</v>
      </c>
      <c r="C29" s="28" t="s">
        <v>424</v>
      </c>
      <c r="D29" s="38">
        <v>240</v>
      </c>
      <c r="E29" s="18"/>
      <c r="F29" s="4">
        <f t="shared" si="3"/>
        <v>0</v>
      </c>
    </row>
    <row r="30" spans="1:6" ht="33.75" x14ac:dyDescent="0.25">
      <c r="A30" s="46"/>
      <c r="B30" s="30"/>
      <c r="C30" s="28" t="s">
        <v>425</v>
      </c>
      <c r="D30" s="38"/>
      <c r="E30" s="18"/>
      <c r="F30" s="5"/>
    </row>
    <row r="31" spans="1:6" x14ac:dyDescent="0.25">
      <c r="A31" s="47" t="s">
        <v>199</v>
      </c>
      <c r="B31" s="29" t="s">
        <v>17</v>
      </c>
      <c r="C31" s="28" t="s">
        <v>426</v>
      </c>
      <c r="D31" s="38">
        <v>60</v>
      </c>
      <c r="E31" s="18"/>
      <c r="F31" s="4">
        <f t="shared" si="4"/>
        <v>0</v>
      </c>
    </row>
    <row r="32" spans="1:6" ht="33.75" x14ac:dyDescent="0.25">
      <c r="A32" s="46"/>
      <c r="B32" s="30"/>
      <c r="C32" s="28" t="s">
        <v>427</v>
      </c>
      <c r="D32" s="38"/>
      <c r="E32" s="18"/>
      <c r="F32" s="5"/>
    </row>
    <row r="33" spans="1:6" x14ac:dyDescent="0.25">
      <c r="A33" s="45" t="s">
        <v>438</v>
      </c>
      <c r="B33" s="29" t="s">
        <v>17</v>
      </c>
      <c r="C33" s="28" t="s">
        <v>430</v>
      </c>
      <c r="D33" s="38">
        <v>30</v>
      </c>
      <c r="E33" s="18"/>
      <c r="F33" s="4">
        <f t="shared" si="3"/>
        <v>0</v>
      </c>
    </row>
    <row r="34" spans="1:6" ht="22.5" x14ac:dyDescent="0.25">
      <c r="A34" s="46"/>
      <c r="B34" s="30"/>
      <c r="C34" s="28" t="s">
        <v>431</v>
      </c>
      <c r="D34" s="38"/>
      <c r="E34" s="18"/>
      <c r="F34" s="5"/>
    </row>
    <row r="35" spans="1:6" x14ac:dyDescent="0.25">
      <c r="A35" s="47" t="s">
        <v>439</v>
      </c>
      <c r="B35" s="29" t="s">
        <v>11</v>
      </c>
      <c r="C35" s="28" t="s">
        <v>191</v>
      </c>
      <c r="D35" s="38">
        <v>240</v>
      </c>
      <c r="E35" s="18"/>
      <c r="F35" s="4">
        <f t="shared" ref="F35:F37" si="5">ROUND(D35*E35*1,2)</f>
        <v>0</v>
      </c>
    </row>
    <row r="36" spans="1:6" ht="45" x14ac:dyDescent="0.25">
      <c r="A36" s="46"/>
      <c r="B36" s="30"/>
      <c r="C36" s="28" t="s">
        <v>432</v>
      </c>
      <c r="D36" s="38"/>
      <c r="E36" s="18"/>
      <c r="F36" s="5"/>
    </row>
    <row r="37" spans="1:6" x14ac:dyDescent="0.25">
      <c r="A37" s="45" t="s">
        <v>440</v>
      </c>
      <c r="B37" s="30" t="s">
        <v>120</v>
      </c>
      <c r="C37" s="28" t="s">
        <v>122</v>
      </c>
      <c r="D37" s="38">
        <v>135</v>
      </c>
      <c r="E37" s="18"/>
      <c r="F37" s="4">
        <f t="shared" si="5"/>
        <v>0</v>
      </c>
    </row>
    <row r="38" spans="1:6" ht="56.25" x14ac:dyDescent="0.25">
      <c r="A38" s="46"/>
      <c r="B38" s="30"/>
      <c r="C38" s="28" t="s">
        <v>121</v>
      </c>
      <c r="D38" s="38"/>
      <c r="E38" s="18"/>
      <c r="F38" s="5"/>
    </row>
    <row r="39" spans="1:6" x14ac:dyDescent="0.25">
      <c r="A39" s="47" t="s">
        <v>441</v>
      </c>
      <c r="B39" s="29" t="s">
        <v>17</v>
      </c>
      <c r="C39" s="28" t="s">
        <v>18</v>
      </c>
      <c r="D39" s="38">
        <v>2700</v>
      </c>
      <c r="E39" s="18"/>
      <c r="F39" s="4">
        <f>ROUND(D39*E39*1,2)</f>
        <v>0</v>
      </c>
    </row>
    <row r="40" spans="1:6" ht="22.5" x14ac:dyDescent="0.25">
      <c r="A40" s="46"/>
      <c r="B40" s="30"/>
      <c r="C40" s="28" t="s">
        <v>19</v>
      </c>
      <c r="D40" s="23"/>
      <c r="E40" s="18"/>
      <c r="F40" s="5"/>
    </row>
    <row r="41" spans="1:6" x14ac:dyDescent="0.25">
      <c r="A41" s="44" t="s">
        <v>200</v>
      </c>
      <c r="B41" s="2" t="s">
        <v>6</v>
      </c>
      <c r="C41" s="6" t="s">
        <v>20</v>
      </c>
      <c r="D41" s="22"/>
      <c r="E41" s="17"/>
      <c r="F41" s="3">
        <f>SUM(F42:F65)</f>
        <v>0</v>
      </c>
    </row>
    <row r="42" spans="1:6" x14ac:dyDescent="0.25">
      <c r="A42" s="45" t="s">
        <v>201</v>
      </c>
      <c r="B42" s="29" t="s">
        <v>17</v>
      </c>
      <c r="C42" s="28" t="s">
        <v>22</v>
      </c>
      <c r="D42" s="38">
        <v>1050</v>
      </c>
      <c r="E42" s="18"/>
      <c r="F42" s="4">
        <f>ROUND(D42*E42*1,2)</f>
        <v>0</v>
      </c>
    </row>
    <row r="43" spans="1:6" ht="33.75" x14ac:dyDescent="0.25">
      <c r="A43" s="46"/>
      <c r="B43" s="30"/>
      <c r="C43" s="28" t="s">
        <v>132</v>
      </c>
      <c r="D43" s="38"/>
      <c r="E43" s="18"/>
      <c r="F43" s="5"/>
    </row>
    <row r="44" spans="1:6" x14ac:dyDescent="0.25">
      <c r="A44" s="45" t="s">
        <v>202</v>
      </c>
      <c r="B44" s="29" t="s">
        <v>17</v>
      </c>
      <c r="C44" s="28" t="s">
        <v>123</v>
      </c>
      <c r="D44" s="38">
        <v>540</v>
      </c>
      <c r="E44" s="18"/>
      <c r="F44" s="4">
        <f>ROUND(D44*E44*1,2)</f>
        <v>0</v>
      </c>
    </row>
    <row r="45" spans="1:6" ht="22.5" x14ac:dyDescent="0.25">
      <c r="A45" s="46"/>
      <c r="B45" s="30"/>
      <c r="C45" s="28" t="s">
        <v>133</v>
      </c>
      <c r="D45" s="38"/>
      <c r="E45" s="18"/>
      <c r="F45" s="5"/>
    </row>
    <row r="46" spans="1:6" x14ac:dyDescent="0.25">
      <c r="A46" s="45" t="s">
        <v>203</v>
      </c>
      <c r="B46" s="29" t="s">
        <v>17</v>
      </c>
      <c r="C46" s="28" t="s">
        <v>23</v>
      </c>
      <c r="D46" s="38">
        <v>240</v>
      </c>
      <c r="E46" s="18"/>
      <c r="F46" s="4">
        <f>ROUND(D46*E46*1,2)</f>
        <v>0</v>
      </c>
    </row>
    <row r="47" spans="1:6" ht="22.5" x14ac:dyDescent="0.25">
      <c r="A47" s="46"/>
      <c r="B47" s="30"/>
      <c r="C47" s="28" t="s">
        <v>134</v>
      </c>
      <c r="D47" s="38"/>
      <c r="E47" s="18"/>
      <c r="F47" s="5"/>
    </row>
    <row r="48" spans="1:6" x14ac:dyDescent="0.25">
      <c r="A48" s="45" t="s">
        <v>204</v>
      </c>
      <c r="B48" s="29" t="s">
        <v>17</v>
      </c>
      <c r="C48" s="28" t="s">
        <v>24</v>
      </c>
      <c r="D48" s="38">
        <v>30</v>
      </c>
      <c r="E48" s="18"/>
      <c r="F48" s="4">
        <f>ROUND(D48*E48*1,2)</f>
        <v>0</v>
      </c>
    </row>
    <row r="49" spans="1:6" ht="22.5" x14ac:dyDescent="0.25">
      <c r="A49" s="46"/>
      <c r="B49" s="30"/>
      <c r="C49" s="28" t="s">
        <v>135</v>
      </c>
      <c r="D49" s="38"/>
      <c r="E49" s="18"/>
      <c r="F49" s="5"/>
    </row>
    <row r="50" spans="1:6" x14ac:dyDescent="0.25">
      <c r="A50" s="45" t="s">
        <v>205</v>
      </c>
      <c r="B50" s="29" t="s">
        <v>11</v>
      </c>
      <c r="C50" s="28" t="s">
        <v>25</v>
      </c>
      <c r="D50" s="38">
        <v>60</v>
      </c>
      <c r="E50" s="18"/>
      <c r="F50" s="4">
        <f>ROUND(D50*E50*1,2)</f>
        <v>0</v>
      </c>
    </row>
    <row r="51" spans="1:6" ht="33.75" x14ac:dyDescent="0.25">
      <c r="A51" s="46"/>
      <c r="B51" s="30"/>
      <c r="C51" s="28" t="s">
        <v>136</v>
      </c>
      <c r="D51" s="38"/>
      <c r="E51" s="18"/>
      <c r="F51" s="5"/>
    </row>
    <row r="52" spans="1:6" x14ac:dyDescent="0.25">
      <c r="A52" s="45" t="s">
        <v>206</v>
      </c>
      <c r="B52" s="29" t="s">
        <v>17</v>
      </c>
      <c r="C52" s="28" t="s">
        <v>26</v>
      </c>
      <c r="D52" s="38">
        <v>60</v>
      </c>
      <c r="E52" s="18"/>
      <c r="F52" s="4">
        <f>ROUND(D52*E52*1,2)</f>
        <v>0</v>
      </c>
    </row>
    <row r="53" spans="1:6" ht="22.5" x14ac:dyDescent="0.25">
      <c r="A53" s="46"/>
      <c r="B53" s="30"/>
      <c r="C53" s="28" t="s">
        <v>137</v>
      </c>
      <c r="D53" s="38"/>
      <c r="E53" s="18"/>
      <c r="F53" s="5"/>
    </row>
    <row r="54" spans="1:6" x14ac:dyDescent="0.25">
      <c r="A54" s="45" t="s">
        <v>207</v>
      </c>
      <c r="B54" s="29" t="s">
        <v>17</v>
      </c>
      <c r="C54" s="28" t="s">
        <v>27</v>
      </c>
      <c r="D54" s="38">
        <v>15</v>
      </c>
      <c r="E54" s="18"/>
      <c r="F54" s="4">
        <f>ROUND(D54*E54*1,2)</f>
        <v>0</v>
      </c>
    </row>
    <row r="55" spans="1:6" ht="22.5" x14ac:dyDescent="0.25">
      <c r="A55" s="46"/>
      <c r="B55" s="30"/>
      <c r="C55" s="28" t="s">
        <v>138</v>
      </c>
      <c r="D55" s="38"/>
      <c r="E55" s="18"/>
      <c r="F55" s="5"/>
    </row>
    <row r="56" spans="1:6" x14ac:dyDescent="0.25">
      <c r="A56" s="45" t="s">
        <v>208</v>
      </c>
      <c r="B56" s="29" t="s">
        <v>17</v>
      </c>
      <c r="C56" s="28" t="s">
        <v>28</v>
      </c>
      <c r="D56" s="38">
        <v>30</v>
      </c>
      <c r="E56" s="18"/>
      <c r="F56" s="4">
        <f>ROUND(D56*E56*1,2)</f>
        <v>0</v>
      </c>
    </row>
    <row r="57" spans="1:6" ht="33.75" x14ac:dyDescent="0.25">
      <c r="A57" s="46"/>
      <c r="B57" s="30"/>
      <c r="C57" s="28" t="s">
        <v>139</v>
      </c>
      <c r="D57" s="38"/>
      <c r="E57" s="18"/>
      <c r="F57" s="5"/>
    </row>
    <row r="58" spans="1:6" x14ac:dyDescent="0.25">
      <c r="A58" s="45" t="s">
        <v>209</v>
      </c>
      <c r="B58" s="29" t="s">
        <v>17</v>
      </c>
      <c r="C58" s="28" t="s">
        <v>366</v>
      </c>
      <c r="D58" s="38">
        <v>600</v>
      </c>
      <c r="E58" s="18"/>
      <c r="F58" s="4">
        <f t="shared" ref="F58" si="6">ROUND(D58*E58*1,2)</f>
        <v>0</v>
      </c>
    </row>
    <row r="59" spans="1:6" ht="22.5" x14ac:dyDescent="0.25">
      <c r="A59" s="46"/>
      <c r="B59" s="30"/>
      <c r="C59" s="28" t="s">
        <v>140</v>
      </c>
      <c r="D59" s="38"/>
      <c r="E59" s="18"/>
      <c r="F59" s="5"/>
    </row>
    <row r="60" spans="1:6" x14ac:dyDescent="0.25">
      <c r="A60" s="45" t="s">
        <v>210</v>
      </c>
      <c r="B60" s="29" t="s">
        <v>11</v>
      </c>
      <c r="C60" s="28" t="s">
        <v>124</v>
      </c>
      <c r="D60" s="38">
        <v>240</v>
      </c>
      <c r="E60" s="18"/>
      <c r="F60" s="4">
        <f t="shared" ref="F60" si="7">ROUND(D60*E60*1,2)</f>
        <v>0</v>
      </c>
    </row>
    <row r="61" spans="1:6" ht="33.75" x14ac:dyDescent="0.25">
      <c r="A61" s="46"/>
      <c r="B61" s="30"/>
      <c r="C61" s="28" t="s">
        <v>125</v>
      </c>
      <c r="D61" s="38"/>
      <c r="E61" s="18"/>
      <c r="F61" s="5"/>
    </row>
    <row r="62" spans="1:6" x14ac:dyDescent="0.25">
      <c r="A62" s="45" t="s">
        <v>211</v>
      </c>
      <c r="B62" s="30" t="s">
        <v>126</v>
      </c>
      <c r="C62" s="28" t="s">
        <v>127</v>
      </c>
      <c r="D62" s="38">
        <v>240</v>
      </c>
      <c r="E62" s="18"/>
      <c r="F62" s="4">
        <f t="shared" ref="F62" si="8">ROUND(D62*E62*1,2)</f>
        <v>0</v>
      </c>
    </row>
    <row r="63" spans="1:6" ht="33.75" x14ac:dyDescent="0.25">
      <c r="A63" s="46"/>
      <c r="B63" s="30"/>
      <c r="C63" s="28" t="s">
        <v>131</v>
      </c>
      <c r="D63" s="38"/>
      <c r="E63" s="18"/>
      <c r="F63" s="5"/>
    </row>
    <row r="64" spans="1:6" x14ac:dyDescent="0.25">
      <c r="A64" s="45" t="s">
        <v>212</v>
      </c>
      <c r="B64" s="30" t="s">
        <v>126</v>
      </c>
      <c r="C64" s="28" t="s">
        <v>128</v>
      </c>
      <c r="D64" s="38">
        <v>240</v>
      </c>
      <c r="E64" s="18"/>
      <c r="F64" s="4">
        <f t="shared" ref="F64" si="9">ROUND(D64*E64*1,2)</f>
        <v>0</v>
      </c>
    </row>
    <row r="65" spans="1:6" ht="33.75" x14ac:dyDescent="0.25">
      <c r="A65" s="46"/>
      <c r="B65" s="30"/>
      <c r="C65" s="28" t="s">
        <v>130</v>
      </c>
      <c r="D65" s="38"/>
      <c r="E65" s="18"/>
      <c r="F65" s="5"/>
    </row>
    <row r="66" spans="1:6" x14ac:dyDescent="0.25">
      <c r="A66" s="44" t="s">
        <v>213</v>
      </c>
      <c r="B66" s="2" t="s">
        <v>6</v>
      </c>
      <c r="C66" s="6" t="s">
        <v>149</v>
      </c>
      <c r="D66" s="22"/>
      <c r="E66" s="17"/>
      <c r="F66" s="3">
        <f>SUM(F67:F94)</f>
        <v>0</v>
      </c>
    </row>
    <row r="67" spans="1:6" x14ac:dyDescent="0.25">
      <c r="A67" s="45" t="s">
        <v>214</v>
      </c>
      <c r="B67" s="29" t="s">
        <v>11</v>
      </c>
      <c r="C67" s="28" t="s">
        <v>29</v>
      </c>
      <c r="D67" s="38">
        <v>30</v>
      </c>
      <c r="E67" s="18"/>
      <c r="F67" s="4">
        <f>ROUND(D67*E67*1,2)</f>
        <v>0</v>
      </c>
    </row>
    <row r="68" spans="1:6" ht="22.5" x14ac:dyDescent="0.25">
      <c r="A68" s="46"/>
      <c r="B68" s="30"/>
      <c r="C68" s="28" t="s">
        <v>30</v>
      </c>
      <c r="D68" s="38"/>
      <c r="E68" s="18"/>
      <c r="F68" s="5"/>
    </row>
    <row r="69" spans="1:6" x14ac:dyDescent="0.25">
      <c r="A69" s="45" t="s">
        <v>215</v>
      </c>
      <c r="B69" s="29" t="s">
        <v>11</v>
      </c>
      <c r="C69" s="28" t="s">
        <v>31</v>
      </c>
      <c r="D69" s="38">
        <v>180</v>
      </c>
      <c r="E69" s="18"/>
      <c r="F69" s="4">
        <f>ROUND(D69*E69*1,2)</f>
        <v>0</v>
      </c>
    </row>
    <row r="70" spans="1:6" ht="33.75" x14ac:dyDescent="0.25">
      <c r="A70" s="46"/>
      <c r="B70" s="30"/>
      <c r="C70" s="28" t="s">
        <v>442</v>
      </c>
      <c r="D70" s="38"/>
      <c r="E70" s="18"/>
      <c r="F70" s="5"/>
    </row>
    <row r="71" spans="1:6" x14ac:dyDescent="0.25">
      <c r="A71" s="45" t="s">
        <v>216</v>
      </c>
      <c r="B71" s="29" t="s">
        <v>17</v>
      </c>
      <c r="C71" s="28" t="s">
        <v>86</v>
      </c>
      <c r="D71" s="38">
        <v>120</v>
      </c>
      <c r="E71" s="18"/>
      <c r="F71" s="4">
        <f>ROUND(D71*E71*1,2)</f>
        <v>0</v>
      </c>
    </row>
    <row r="72" spans="1:6" ht="22.5" x14ac:dyDescent="0.25">
      <c r="A72" s="46"/>
      <c r="B72" s="30"/>
      <c r="C72" s="28" t="s">
        <v>87</v>
      </c>
      <c r="D72" s="38"/>
      <c r="E72" s="18"/>
      <c r="F72" s="5"/>
    </row>
    <row r="73" spans="1:6" x14ac:dyDescent="0.25">
      <c r="A73" s="45" t="s">
        <v>217</v>
      </c>
      <c r="B73" s="29" t="s">
        <v>17</v>
      </c>
      <c r="C73" s="28" t="s">
        <v>172</v>
      </c>
      <c r="D73" s="38">
        <v>600</v>
      </c>
      <c r="E73" s="18"/>
      <c r="F73" s="4">
        <f>ROUND(D73*E73*1,2)</f>
        <v>0</v>
      </c>
    </row>
    <row r="74" spans="1:6" ht="22.5" x14ac:dyDescent="0.25">
      <c r="A74" s="46"/>
      <c r="B74" s="30"/>
      <c r="C74" s="28" t="s">
        <v>171</v>
      </c>
      <c r="D74" s="38"/>
      <c r="E74" s="18"/>
      <c r="F74" s="5"/>
    </row>
    <row r="75" spans="1:6" x14ac:dyDescent="0.25">
      <c r="A75" s="45" t="s">
        <v>218</v>
      </c>
      <c r="B75" s="29" t="s">
        <v>21</v>
      </c>
      <c r="C75" s="28" t="s">
        <v>39</v>
      </c>
      <c r="D75" s="38">
        <v>31500</v>
      </c>
      <c r="E75" s="18"/>
      <c r="F75" s="4">
        <f>ROUND(D75*E75*1,2)</f>
        <v>0</v>
      </c>
    </row>
    <row r="76" spans="1:6" ht="33.75" x14ac:dyDescent="0.25">
      <c r="A76" s="46"/>
      <c r="B76" s="30"/>
      <c r="C76" s="28" t="s">
        <v>40</v>
      </c>
      <c r="D76" s="38"/>
      <c r="E76" s="18"/>
      <c r="F76" s="5"/>
    </row>
    <row r="77" spans="1:6" x14ac:dyDescent="0.25">
      <c r="A77" s="45" t="s">
        <v>219</v>
      </c>
      <c r="B77" s="29" t="s">
        <v>21</v>
      </c>
      <c r="C77" s="28" t="s">
        <v>41</v>
      </c>
      <c r="D77" s="38">
        <v>58500</v>
      </c>
      <c r="E77" s="18"/>
      <c r="F77" s="4">
        <f>ROUND(D77*E77*1,2)</f>
        <v>0</v>
      </c>
    </row>
    <row r="78" spans="1:6" ht="33.75" x14ac:dyDescent="0.25">
      <c r="A78" s="46"/>
      <c r="B78" s="30"/>
      <c r="C78" s="28" t="s">
        <v>42</v>
      </c>
      <c r="D78" s="23"/>
      <c r="E78" s="18"/>
      <c r="F78" s="5"/>
    </row>
    <row r="79" spans="1:6" x14ac:dyDescent="0.25">
      <c r="A79" s="45" t="s">
        <v>220</v>
      </c>
      <c r="B79" s="29" t="s">
        <v>11</v>
      </c>
      <c r="C79" s="28" t="s">
        <v>150</v>
      </c>
      <c r="D79" s="38">
        <v>150</v>
      </c>
      <c r="E79" s="18"/>
      <c r="F79" s="4">
        <f>ROUND(D79*E79*1,2)</f>
        <v>0</v>
      </c>
    </row>
    <row r="80" spans="1:6" ht="22.5" x14ac:dyDescent="0.25">
      <c r="A80" s="46"/>
      <c r="B80" s="30"/>
      <c r="C80" s="28" t="s">
        <v>151</v>
      </c>
      <c r="D80" s="38"/>
      <c r="E80" s="18"/>
      <c r="F80" s="5"/>
    </row>
    <row r="81" spans="1:6" x14ac:dyDescent="0.25">
      <c r="A81" s="45" t="s">
        <v>221</v>
      </c>
      <c r="B81" s="29" t="s">
        <v>12</v>
      </c>
      <c r="C81" s="28" t="s">
        <v>32</v>
      </c>
      <c r="D81" s="38">
        <v>30</v>
      </c>
      <c r="E81" s="18"/>
      <c r="F81" s="4">
        <f>ROUND(D81*E81*1,2)</f>
        <v>0</v>
      </c>
    </row>
    <row r="82" spans="1:6" ht="45" x14ac:dyDescent="0.25">
      <c r="A82" s="46"/>
      <c r="B82" s="30"/>
      <c r="C82" s="28" t="s">
        <v>259</v>
      </c>
      <c r="D82" s="38"/>
      <c r="E82" s="18"/>
      <c r="F82" s="5"/>
    </row>
    <row r="83" spans="1:6" x14ac:dyDescent="0.25">
      <c r="A83" s="45" t="s">
        <v>222</v>
      </c>
      <c r="B83" s="29" t="s">
        <v>12</v>
      </c>
      <c r="C83" s="28" t="s">
        <v>35</v>
      </c>
      <c r="D83" s="38">
        <v>30</v>
      </c>
      <c r="E83" s="18"/>
      <c r="F83" s="4">
        <f>ROUND(D83*E83*1,2)</f>
        <v>0</v>
      </c>
    </row>
    <row r="84" spans="1:6" ht="33.75" x14ac:dyDescent="0.25">
      <c r="A84" s="46"/>
      <c r="B84" s="30"/>
      <c r="C84" s="28" t="s">
        <v>36</v>
      </c>
      <c r="D84" s="38"/>
      <c r="E84" s="18"/>
      <c r="F84" s="5"/>
    </row>
    <row r="85" spans="1:6" x14ac:dyDescent="0.25">
      <c r="A85" s="45" t="s">
        <v>223</v>
      </c>
      <c r="B85" s="29" t="s">
        <v>12</v>
      </c>
      <c r="C85" s="28" t="s">
        <v>33</v>
      </c>
      <c r="D85" s="38">
        <v>30</v>
      </c>
      <c r="E85" s="18"/>
      <c r="F85" s="4">
        <f>ROUND(D85*E85*1,2)</f>
        <v>0</v>
      </c>
    </row>
    <row r="86" spans="1:6" ht="45" x14ac:dyDescent="0.25">
      <c r="A86" s="46"/>
      <c r="B86" s="30"/>
      <c r="C86" s="28" t="s">
        <v>34</v>
      </c>
      <c r="D86" s="38"/>
      <c r="E86" s="18"/>
      <c r="F86" s="5"/>
    </row>
    <row r="87" spans="1:6" x14ac:dyDescent="0.25">
      <c r="A87" s="45" t="s">
        <v>367</v>
      </c>
      <c r="B87" s="29" t="s">
        <v>12</v>
      </c>
      <c r="C87" s="28" t="s">
        <v>37</v>
      </c>
      <c r="D87" s="38">
        <v>18</v>
      </c>
      <c r="E87" s="18"/>
      <c r="F87" s="4">
        <f>ROUND(D87*E87*1,2)</f>
        <v>0</v>
      </c>
    </row>
    <row r="88" spans="1:6" ht="22.5" x14ac:dyDescent="0.25">
      <c r="A88" s="46"/>
      <c r="B88" s="30"/>
      <c r="C88" s="28" t="s">
        <v>38</v>
      </c>
      <c r="D88" s="23"/>
      <c r="E88" s="18"/>
      <c r="F88" s="5"/>
    </row>
    <row r="89" spans="1:6" x14ac:dyDescent="0.25">
      <c r="A89" s="45" t="s">
        <v>469</v>
      </c>
      <c r="B89" s="29" t="s">
        <v>11</v>
      </c>
      <c r="C89" s="28" t="s">
        <v>476</v>
      </c>
      <c r="D89" s="38">
        <v>525</v>
      </c>
      <c r="E89" s="18"/>
      <c r="F89" s="4">
        <f>ROUND(D89*E89*1,2)</f>
        <v>0</v>
      </c>
    </row>
    <row r="90" spans="1:6" ht="112.5" x14ac:dyDescent="0.25">
      <c r="A90" s="46"/>
      <c r="B90" s="30"/>
      <c r="C90" s="28" t="s">
        <v>475</v>
      </c>
      <c r="D90" s="23"/>
      <c r="E90" s="18"/>
      <c r="F90" s="5"/>
    </row>
    <row r="91" spans="1:6" x14ac:dyDescent="0.25">
      <c r="A91" s="45" t="s">
        <v>470</v>
      </c>
      <c r="B91" s="29" t="s">
        <v>11</v>
      </c>
      <c r="C91" s="28" t="s">
        <v>477</v>
      </c>
      <c r="D91" s="38">
        <v>525</v>
      </c>
      <c r="E91" s="18"/>
      <c r="F91" s="4">
        <f>ROUND(D91*E91*1,2)</f>
        <v>0</v>
      </c>
    </row>
    <row r="92" spans="1:6" ht="90" x14ac:dyDescent="0.25">
      <c r="A92" s="46"/>
      <c r="B92" s="30"/>
      <c r="C92" s="31" t="s">
        <v>471</v>
      </c>
      <c r="D92" s="23"/>
      <c r="E92" s="18"/>
      <c r="F92" s="5"/>
    </row>
    <row r="93" spans="1:6" x14ac:dyDescent="0.25">
      <c r="A93" s="45" t="s">
        <v>472</v>
      </c>
      <c r="B93" s="30" t="s">
        <v>17</v>
      </c>
      <c r="C93" s="31" t="s">
        <v>474</v>
      </c>
      <c r="D93" s="38">
        <v>3</v>
      </c>
      <c r="E93" s="18"/>
      <c r="F93" s="4">
        <f>ROUND(D93*E93*1,2)</f>
        <v>0</v>
      </c>
    </row>
    <row r="94" spans="1:6" ht="45" x14ac:dyDescent="0.25">
      <c r="A94" s="46"/>
      <c r="B94" s="30"/>
      <c r="C94" s="31" t="s">
        <v>473</v>
      </c>
      <c r="D94" s="23"/>
      <c r="E94" s="18"/>
      <c r="F94" s="5"/>
    </row>
    <row r="95" spans="1:6" x14ac:dyDescent="0.25">
      <c r="A95" s="49" t="s">
        <v>224</v>
      </c>
      <c r="B95" s="2" t="s">
        <v>6</v>
      </c>
      <c r="C95" s="6" t="s">
        <v>65</v>
      </c>
      <c r="D95" s="22"/>
      <c r="E95" s="17"/>
      <c r="F95" s="3">
        <f>SUM(F96:F103)</f>
        <v>0</v>
      </c>
    </row>
    <row r="96" spans="1:6" x14ac:dyDescent="0.25">
      <c r="A96" s="45" t="s">
        <v>225</v>
      </c>
      <c r="B96" s="29" t="s">
        <v>11</v>
      </c>
      <c r="C96" s="28" t="s">
        <v>112</v>
      </c>
      <c r="D96" s="38">
        <v>750</v>
      </c>
      <c r="E96" s="18"/>
      <c r="F96" s="4">
        <f>ROUND(D96*E96*1,2)</f>
        <v>0</v>
      </c>
    </row>
    <row r="97" spans="1:6" ht="33.75" x14ac:dyDescent="0.25">
      <c r="A97" s="46"/>
      <c r="B97" s="30"/>
      <c r="C97" s="28" t="s">
        <v>111</v>
      </c>
      <c r="D97" s="38"/>
      <c r="E97" s="18"/>
      <c r="F97" s="5"/>
    </row>
    <row r="98" spans="1:6" x14ac:dyDescent="0.25">
      <c r="A98" s="45" t="s">
        <v>226</v>
      </c>
      <c r="B98" s="29" t="s">
        <v>11</v>
      </c>
      <c r="C98" s="28" t="s">
        <v>237</v>
      </c>
      <c r="D98" s="38">
        <v>60</v>
      </c>
      <c r="E98" s="18"/>
      <c r="F98" s="4">
        <f>ROUND(D98*E98*1,2)</f>
        <v>0</v>
      </c>
    </row>
    <row r="99" spans="1:6" ht="95.25" customHeight="1" x14ac:dyDescent="0.25">
      <c r="A99" s="48"/>
      <c r="B99" s="30"/>
      <c r="C99" s="28" t="s">
        <v>238</v>
      </c>
      <c r="D99" s="38"/>
      <c r="E99" s="18"/>
      <c r="F99" s="5"/>
    </row>
    <row r="100" spans="1:6" x14ac:dyDescent="0.25">
      <c r="A100" s="45" t="s">
        <v>501</v>
      </c>
      <c r="B100" s="30" t="s">
        <v>11</v>
      </c>
      <c r="C100" s="28" t="s">
        <v>498</v>
      </c>
      <c r="D100" s="38">
        <v>90</v>
      </c>
      <c r="E100" s="18"/>
      <c r="F100" s="4">
        <f>ROUND(D100*E100*1,2)</f>
        <v>0</v>
      </c>
    </row>
    <row r="101" spans="1:6" ht="49.5" customHeight="1" x14ac:dyDescent="0.25">
      <c r="A101" s="46"/>
      <c r="B101" s="30"/>
      <c r="C101" s="28" t="s">
        <v>503</v>
      </c>
      <c r="D101" s="38"/>
      <c r="E101" s="18"/>
      <c r="F101" s="5"/>
    </row>
    <row r="102" spans="1:6" x14ac:dyDescent="0.25">
      <c r="A102" s="45" t="s">
        <v>502</v>
      </c>
      <c r="B102" s="30" t="s">
        <v>11</v>
      </c>
      <c r="C102" s="28" t="s">
        <v>499</v>
      </c>
      <c r="D102" s="38">
        <v>90</v>
      </c>
      <c r="E102" s="18"/>
      <c r="F102" s="4">
        <f>ROUND(D102*E102*1,2)</f>
        <v>0</v>
      </c>
    </row>
    <row r="103" spans="1:6" ht="56.25" x14ac:dyDescent="0.25">
      <c r="A103" s="48"/>
      <c r="B103" s="30"/>
      <c r="C103" s="28" t="s">
        <v>500</v>
      </c>
      <c r="D103" s="38"/>
      <c r="E103" s="18"/>
      <c r="F103" s="5"/>
    </row>
    <row r="104" spans="1:6" x14ac:dyDescent="0.25">
      <c r="A104" s="44" t="s">
        <v>227</v>
      </c>
      <c r="B104" s="2" t="s">
        <v>6</v>
      </c>
      <c r="C104" s="6" t="s">
        <v>176</v>
      </c>
      <c r="D104" s="22"/>
      <c r="E104" s="17"/>
      <c r="F104" s="3">
        <f>SUM(F105:F140)</f>
        <v>0</v>
      </c>
    </row>
    <row r="105" spans="1:6" x14ac:dyDescent="0.25">
      <c r="A105" s="45" t="s">
        <v>228</v>
      </c>
      <c r="B105" s="29" t="s">
        <v>8</v>
      </c>
      <c r="C105" s="28" t="s">
        <v>412</v>
      </c>
      <c r="D105" s="38">
        <v>3</v>
      </c>
      <c r="E105" s="18"/>
      <c r="F105" s="4">
        <f>ROUND(D105*E105*1,2)</f>
        <v>0</v>
      </c>
    </row>
    <row r="106" spans="1:6" ht="45" x14ac:dyDescent="0.25">
      <c r="A106" s="46"/>
      <c r="B106" s="30"/>
      <c r="C106" s="37" t="s">
        <v>417</v>
      </c>
      <c r="D106" s="38"/>
      <c r="E106" s="18"/>
      <c r="F106" s="4"/>
    </row>
    <row r="107" spans="1:6" x14ac:dyDescent="0.25">
      <c r="A107" s="45" t="s">
        <v>229</v>
      </c>
      <c r="B107" s="29" t="s">
        <v>8</v>
      </c>
      <c r="C107" s="28" t="s">
        <v>413</v>
      </c>
      <c r="D107" s="38">
        <v>3</v>
      </c>
      <c r="E107" s="18"/>
      <c r="F107" s="4">
        <f>ROUND(D107*E107*1,2)</f>
        <v>0</v>
      </c>
    </row>
    <row r="108" spans="1:6" ht="45" x14ac:dyDescent="0.25">
      <c r="A108" s="46"/>
      <c r="B108" s="30"/>
      <c r="C108" s="37" t="s">
        <v>416</v>
      </c>
      <c r="D108" s="38"/>
      <c r="E108" s="18"/>
      <c r="F108" s="4"/>
    </row>
    <row r="109" spans="1:6" x14ac:dyDescent="0.25">
      <c r="A109" s="45" t="s">
        <v>230</v>
      </c>
      <c r="B109" s="29" t="s">
        <v>8</v>
      </c>
      <c r="C109" s="28" t="s">
        <v>414</v>
      </c>
      <c r="D109" s="38">
        <v>3</v>
      </c>
      <c r="E109" s="18"/>
      <c r="F109" s="4">
        <f t="shared" ref="F109:F111" si="10">ROUND(D109*E109*1,2)</f>
        <v>0</v>
      </c>
    </row>
    <row r="110" spans="1:6" ht="45" x14ac:dyDescent="0.25">
      <c r="A110" s="46"/>
      <c r="B110" s="30"/>
      <c r="C110" s="37" t="s">
        <v>417</v>
      </c>
      <c r="D110" s="38"/>
      <c r="E110" s="18"/>
      <c r="F110" s="4"/>
    </row>
    <row r="111" spans="1:6" x14ac:dyDescent="0.25">
      <c r="A111" s="45" t="s">
        <v>231</v>
      </c>
      <c r="B111" s="29" t="s">
        <v>8</v>
      </c>
      <c r="C111" s="28" t="s">
        <v>415</v>
      </c>
      <c r="D111" s="38">
        <v>3</v>
      </c>
      <c r="E111" s="18"/>
      <c r="F111" s="4">
        <f t="shared" si="10"/>
        <v>0</v>
      </c>
    </row>
    <row r="112" spans="1:6" ht="45" x14ac:dyDescent="0.25">
      <c r="A112" s="46"/>
      <c r="B112" s="30"/>
      <c r="C112" s="37" t="s">
        <v>416</v>
      </c>
      <c r="D112" s="38"/>
      <c r="E112" s="18"/>
      <c r="F112" s="4"/>
    </row>
    <row r="113" spans="1:6" x14ac:dyDescent="0.25">
      <c r="A113" s="45" t="s">
        <v>232</v>
      </c>
      <c r="B113" s="29" t="s">
        <v>8</v>
      </c>
      <c r="C113" s="28" t="s">
        <v>419</v>
      </c>
      <c r="D113" s="38">
        <v>24</v>
      </c>
      <c r="E113" s="18"/>
      <c r="F113" s="4">
        <f>ROUND(D113*E113*1,2)</f>
        <v>0</v>
      </c>
    </row>
    <row r="114" spans="1:6" ht="56.25" x14ac:dyDescent="0.25">
      <c r="A114" s="46"/>
      <c r="B114" s="30"/>
      <c r="C114" s="37" t="s">
        <v>404</v>
      </c>
      <c r="D114" s="38"/>
      <c r="E114" s="18"/>
      <c r="F114" s="4"/>
    </row>
    <row r="115" spans="1:6" x14ac:dyDescent="0.25">
      <c r="A115" s="45" t="s">
        <v>233</v>
      </c>
      <c r="B115" s="29" t="s">
        <v>8</v>
      </c>
      <c r="C115" s="28" t="s">
        <v>418</v>
      </c>
      <c r="D115" s="38">
        <v>6</v>
      </c>
      <c r="E115" s="18"/>
      <c r="F115" s="4">
        <f>ROUND(D115*E115*1,2)</f>
        <v>0</v>
      </c>
    </row>
    <row r="116" spans="1:6" ht="56.25" x14ac:dyDescent="0.25">
      <c r="A116" s="46"/>
      <c r="B116" s="30"/>
      <c r="C116" s="37" t="s">
        <v>405</v>
      </c>
      <c r="D116" s="38"/>
      <c r="E116" s="18"/>
      <c r="F116" s="4"/>
    </row>
    <row r="117" spans="1:6" x14ac:dyDescent="0.25">
      <c r="A117" s="45" t="s">
        <v>234</v>
      </c>
      <c r="B117" s="29" t="s">
        <v>8</v>
      </c>
      <c r="C117" s="28" t="s">
        <v>178</v>
      </c>
      <c r="D117" s="38">
        <v>48</v>
      </c>
      <c r="E117" s="18"/>
      <c r="F117" s="4">
        <f t="shared" ref="F117" si="11">ROUND(D117*E117*1,2)</f>
        <v>0</v>
      </c>
    </row>
    <row r="118" spans="1:6" ht="56.25" x14ac:dyDescent="0.25">
      <c r="A118" s="46"/>
      <c r="B118" s="30"/>
      <c r="C118" s="37" t="s">
        <v>173</v>
      </c>
      <c r="D118" s="38"/>
      <c r="E118" s="18"/>
      <c r="F118" s="4"/>
    </row>
    <row r="119" spans="1:6" x14ac:dyDescent="0.25">
      <c r="A119" s="45" t="s">
        <v>235</v>
      </c>
      <c r="B119" s="29" t="s">
        <v>8</v>
      </c>
      <c r="C119" s="37" t="s">
        <v>175</v>
      </c>
      <c r="D119" s="38">
        <v>6</v>
      </c>
      <c r="E119" s="18"/>
      <c r="F119" s="4">
        <f t="shared" ref="F119" si="12">ROUND(D119*E119*1,2)</f>
        <v>0</v>
      </c>
    </row>
    <row r="120" spans="1:6" ht="56.25" x14ac:dyDescent="0.25">
      <c r="A120" s="46"/>
      <c r="B120" s="30"/>
      <c r="C120" s="37" t="s">
        <v>174</v>
      </c>
      <c r="D120" s="38"/>
      <c r="E120" s="18"/>
      <c r="F120" s="4"/>
    </row>
    <row r="121" spans="1:6" x14ac:dyDescent="0.25">
      <c r="A121" s="45" t="s">
        <v>236</v>
      </c>
      <c r="B121" s="29" t="s">
        <v>8</v>
      </c>
      <c r="C121" s="28" t="s">
        <v>43</v>
      </c>
      <c r="D121" s="38">
        <v>75</v>
      </c>
      <c r="E121" s="18"/>
      <c r="F121" s="4">
        <f t="shared" ref="F121" si="13">ROUND(D121*E121*1,2)</f>
        <v>0</v>
      </c>
    </row>
    <row r="122" spans="1:6" ht="101.25" x14ac:dyDescent="0.25">
      <c r="A122" s="46"/>
      <c r="B122" s="30"/>
      <c r="C122" s="28" t="s">
        <v>100</v>
      </c>
      <c r="D122" s="38"/>
      <c r="E122" s="18"/>
      <c r="F122" s="4"/>
    </row>
    <row r="123" spans="1:6" x14ac:dyDescent="0.25">
      <c r="A123" s="45" t="s">
        <v>260</v>
      </c>
      <c r="B123" s="29" t="s">
        <v>8</v>
      </c>
      <c r="C123" s="28" t="s">
        <v>13</v>
      </c>
      <c r="D123" s="38">
        <v>18</v>
      </c>
      <c r="E123" s="18"/>
      <c r="F123" s="4">
        <f t="shared" ref="F123" si="14">ROUND(D123*E123*1,2)</f>
        <v>0</v>
      </c>
    </row>
    <row r="124" spans="1:6" ht="22.5" x14ac:dyDescent="0.25">
      <c r="A124" s="46"/>
      <c r="B124" s="30"/>
      <c r="C124" s="28" t="s">
        <v>14</v>
      </c>
      <c r="D124" s="38"/>
      <c r="E124" s="18"/>
      <c r="F124" s="4"/>
    </row>
    <row r="125" spans="1:6" x14ac:dyDescent="0.25">
      <c r="A125" s="45" t="s">
        <v>403</v>
      </c>
      <c r="B125" s="29" t="s">
        <v>8</v>
      </c>
      <c r="C125" s="28" t="s">
        <v>154</v>
      </c>
      <c r="D125" s="38">
        <v>12</v>
      </c>
      <c r="E125" s="18"/>
      <c r="F125" s="4">
        <f t="shared" ref="F125" si="15">ROUND(D125*E125*1,2)</f>
        <v>0</v>
      </c>
    </row>
    <row r="126" spans="1:6" x14ac:dyDescent="0.25">
      <c r="A126" s="46"/>
      <c r="B126" s="30"/>
      <c r="C126" s="28" t="s">
        <v>155</v>
      </c>
      <c r="D126" s="38"/>
      <c r="E126" s="18"/>
      <c r="F126" s="4"/>
    </row>
    <row r="127" spans="1:6" x14ac:dyDescent="0.25">
      <c r="A127" s="45" t="s">
        <v>408</v>
      </c>
      <c r="B127" s="29" t="s">
        <v>11</v>
      </c>
      <c r="C127" s="28" t="s">
        <v>257</v>
      </c>
      <c r="D127" s="38">
        <v>24</v>
      </c>
      <c r="E127" s="18"/>
      <c r="F127" s="4">
        <f t="shared" ref="F127" si="16">ROUND(D127*E127*1,2)</f>
        <v>0</v>
      </c>
    </row>
    <row r="128" spans="1:6" ht="22.5" x14ac:dyDescent="0.25">
      <c r="A128" s="46"/>
      <c r="B128" s="30"/>
      <c r="C128" s="28" t="s">
        <v>258</v>
      </c>
      <c r="D128" s="38"/>
      <c r="E128" s="18"/>
      <c r="F128" s="4"/>
    </row>
    <row r="129" spans="1:7" x14ac:dyDescent="0.25">
      <c r="A129" s="45" t="s">
        <v>409</v>
      </c>
      <c r="B129" s="29" t="s">
        <v>8</v>
      </c>
      <c r="C129" s="28" t="s">
        <v>240</v>
      </c>
      <c r="D129" s="38">
        <v>6</v>
      </c>
      <c r="E129" s="18"/>
      <c r="F129" s="4">
        <f t="shared" ref="F129" si="17">ROUND(D129*E129*1,2)</f>
        <v>0</v>
      </c>
    </row>
    <row r="130" spans="1:7" ht="22.5" x14ac:dyDescent="0.25">
      <c r="A130" s="46"/>
      <c r="B130" s="30"/>
      <c r="C130" s="28" t="s">
        <v>153</v>
      </c>
      <c r="D130" s="38"/>
      <c r="E130" s="18"/>
      <c r="F130" s="4"/>
    </row>
    <row r="131" spans="1:7" x14ac:dyDescent="0.25">
      <c r="A131" s="45" t="s">
        <v>410</v>
      </c>
      <c r="B131" s="29" t="s">
        <v>8</v>
      </c>
      <c r="C131" s="28" t="s">
        <v>152</v>
      </c>
      <c r="D131" s="38">
        <v>6</v>
      </c>
      <c r="E131" s="18"/>
      <c r="F131" s="4">
        <f t="shared" ref="F131" si="18">ROUND(D131*E131*1,2)</f>
        <v>0</v>
      </c>
    </row>
    <row r="132" spans="1:7" ht="22.5" x14ac:dyDescent="0.25">
      <c r="A132" s="46"/>
      <c r="B132" s="30"/>
      <c r="C132" s="28" t="s">
        <v>156</v>
      </c>
      <c r="D132" s="38"/>
      <c r="E132" s="18"/>
      <c r="F132" s="4"/>
    </row>
    <row r="133" spans="1:7" x14ac:dyDescent="0.25">
      <c r="A133" s="45" t="s">
        <v>411</v>
      </c>
      <c r="B133" s="29" t="s">
        <v>8</v>
      </c>
      <c r="C133" s="28" t="s">
        <v>183</v>
      </c>
      <c r="D133" s="38">
        <v>3</v>
      </c>
      <c r="E133" s="18"/>
      <c r="F133" s="4">
        <f t="shared" ref="F133" si="19">ROUND(D133*E133*1,2)</f>
        <v>0</v>
      </c>
    </row>
    <row r="134" spans="1:7" x14ac:dyDescent="0.25">
      <c r="A134" s="46"/>
      <c r="B134" s="30"/>
      <c r="C134" s="28" t="s">
        <v>183</v>
      </c>
      <c r="D134" s="23"/>
      <c r="E134" s="18"/>
      <c r="F134" s="4"/>
    </row>
    <row r="135" spans="1:7" s="25" customFormat="1" x14ac:dyDescent="0.25">
      <c r="A135" s="45" t="s">
        <v>489</v>
      </c>
      <c r="B135" s="29" t="s">
        <v>8</v>
      </c>
      <c r="C135" s="28" t="s">
        <v>495</v>
      </c>
      <c r="D135" s="38">
        <v>3</v>
      </c>
      <c r="E135" s="18"/>
      <c r="F135" s="4">
        <f t="shared" ref="F135:F137" si="20">ROUND(D135*E135*1,2)</f>
        <v>0</v>
      </c>
      <c r="G135" s="64"/>
    </row>
    <row r="136" spans="1:7" s="25" customFormat="1" ht="45" x14ac:dyDescent="0.25">
      <c r="A136" s="46"/>
      <c r="B136" s="30"/>
      <c r="C136" s="28" t="s">
        <v>492</v>
      </c>
      <c r="D136" s="38"/>
      <c r="E136" s="18"/>
      <c r="F136" s="4"/>
      <c r="G136" s="64"/>
    </row>
    <row r="137" spans="1:7" s="25" customFormat="1" x14ac:dyDescent="0.25">
      <c r="A137" s="45" t="s">
        <v>490</v>
      </c>
      <c r="B137" s="29" t="s">
        <v>8</v>
      </c>
      <c r="C137" s="28" t="s">
        <v>496</v>
      </c>
      <c r="D137" s="38">
        <v>3</v>
      </c>
      <c r="E137" s="18"/>
      <c r="F137" s="4">
        <f t="shared" si="20"/>
        <v>0</v>
      </c>
      <c r="G137" s="64"/>
    </row>
    <row r="138" spans="1:7" s="25" customFormat="1" ht="33.75" x14ac:dyDescent="0.25">
      <c r="A138" s="46"/>
      <c r="B138" s="30"/>
      <c r="C138" s="28" t="s">
        <v>493</v>
      </c>
      <c r="D138" s="38"/>
      <c r="E138" s="18"/>
      <c r="F138" s="4"/>
      <c r="G138" s="64"/>
    </row>
    <row r="139" spans="1:7" s="25" customFormat="1" x14ac:dyDescent="0.25">
      <c r="A139" s="45" t="s">
        <v>491</v>
      </c>
      <c r="B139" s="29" t="s">
        <v>8</v>
      </c>
      <c r="C139" s="28" t="s">
        <v>497</v>
      </c>
      <c r="D139" s="38">
        <v>3</v>
      </c>
      <c r="E139" s="18"/>
      <c r="F139" s="4">
        <f t="shared" ref="F139" si="21">ROUND(D139*E139*1,2)</f>
        <v>0</v>
      </c>
      <c r="G139" s="64"/>
    </row>
    <row r="140" spans="1:7" s="25" customFormat="1" ht="45" x14ac:dyDescent="0.25">
      <c r="A140" s="46"/>
      <c r="B140" s="30"/>
      <c r="C140" s="28" t="s">
        <v>494</v>
      </c>
      <c r="D140" s="38"/>
      <c r="E140" s="18"/>
      <c r="F140" s="4"/>
      <c r="G140" s="64"/>
    </row>
    <row r="141" spans="1:7" x14ac:dyDescent="0.25">
      <c r="A141" s="44" t="s">
        <v>241</v>
      </c>
      <c r="B141" s="2" t="s">
        <v>6</v>
      </c>
      <c r="C141" s="6" t="s">
        <v>239</v>
      </c>
      <c r="D141" s="22"/>
      <c r="E141" s="17"/>
      <c r="F141" s="3">
        <f>SUM(F142:F175)</f>
        <v>0</v>
      </c>
    </row>
    <row r="142" spans="1:7" x14ac:dyDescent="0.25">
      <c r="A142" s="45" t="s">
        <v>242</v>
      </c>
      <c r="B142" s="29" t="s">
        <v>8</v>
      </c>
      <c r="C142" s="28" t="s">
        <v>88</v>
      </c>
      <c r="D142" s="38">
        <v>72</v>
      </c>
      <c r="E142" s="18"/>
      <c r="F142" s="4">
        <f>ROUND(D142*E142*1,2)</f>
        <v>0</v>
      </c>
    </row>
    <row r="143" spans="1:7" ht="45" x14ac:dyDescent="0.25">
      <c r="A143" s="46"/>
      <c r="B143" s="30"/>
      <c r="C143" s="28" t="s">
        <v>482</v>
      </c>
      <c r="D143" s="38"/>
      <c r="E143" s="18"/>
      <c r="F143" s="5"/>
    </row>
    <row r="144" spans="1:7" x14ac:dyDescent="0.25">
      <c r="A144" s="45" t="s">
        <v>243</v>
      </c>
      <c r="B144" s="29" t="s">
        <v>8</v>
      </c>
      <c r="C144" s="28" t="s">
        <v>89</v>
      </c>
      <c r="D144" s="38">
        <v>6</v>
      </c>
      <c r="E144" s="18"/>
      <c r="F144" s="4">
        <f>ROUND(D144*E144*1,2)</f>
        <v>0</v>
      </c>
    </row>
    <row r="145" spans="1:6" ht="45" x14ac:dyDescent="0.25">
      <c r="A145" s="46"/>
      <c r="B145" s="30"/>
      <c r="C145" s="28" t="s">
        <v>483</v>
      </c>
      <c r="D145" s="38"/>
      <c r="E145" s="18"/>
      <c r="F145" s="5"/>
    </row>
    <row r="146" spans="1:6" x14ac:dyDescent="0.25">
      <c r="A146" s="45" t="s">
        <v>244</v>
      </c>
      <c r="B146" s="29" t="s">
        <v>8</v>
      </c>
      <c r="C146" s="28" t="s">
        <v>90</v>
      </c>
      <c r="D146" s="38">
        <v>6</v>
      </c>
      <c r="E146" s="18"/>
      <c r="F146" s="4">
        <f>ROUND(D146*E146*1,2)</f>
        <v>0</v>
      </c>
    </row>
    <row r="147" spans="1:6" ht="45" x14ac:dyDescent="0.25">
      <c r="A147" s="46"/>
      <c r="B147" s="30"/>
      <c r="C147" s="28" t="s">
        <v>484</v>
      </c>
      <c r="D147" s="38"/>
      <c r="E147" s="18"/>
      <c r="F147" s="5"/>
    </row>
    <row r="148" spans="1:6" x14ac:dyDescent="0.25">
      <c r="A148" s="45" t="s">
        <v>245</v>
      </c>
      <c r="B148" s="29" t="s">
        <v>8</v>
      </c>
      <c r="C148" s="28" t="s">
        <v>91</v>
      </c>
      <c r="D148" s="38">
        <v>6</v>
      </c>
      <c r="E148" s="18"/>
      <c r="F148" s="4">
        <f>ROUND(D148*E148*1,2)</f>
        <v>0</v>
      </c>
    </row>
    <row r="149" spans="1:6" ht="45" x14ac:dyDescent="0.25">
      <c r="A149" s="46"/>
      <c r="B149" s="30"/>
      <c r="C149" s="28" t="s">
        <v>484</v>
      </c>
      <c r="D149" s="38"/>
      <c r="E149" s="18"/>
      <c r="F149" s="5"/>
    </row>
    <row r="150" spans="1:6" x14ac:dyDescent="0.25">
      <c r="A150" s="45" t="s">
        <v>246</v>
      </c>
      <c r="B150" s="29" t="s">
        <v>8</v>
      </c>
      <c r="C150" s="28" t="s">
        <v>465</v>
      </c>
      <c r="D150" s="38">
        <v>6</v>
      </c>
      <c r="E150" s="18"/>
      <c r="F150" s="4">
        <f>ROUND(D150*E150*1,2)</f>
        <v>0</v>
      </c>
    </row>
    <row r="151" spans="1:6" ht="45" x14ac:dyDescent="0.25">
      <c r="A151" s="46"/>
      <c r="B151" s="30"/>
      <c r="C151" s="28" t="s">
        <v>484</v>
      </c>
      <c r="D151" s="38"/>
      <c r="E151" s="18"/>
      <c r="F151" s="5"/>
    </row>
    <row r="152" spans="1:6" x14ac:dyDescent="0.25">
      <c r="A152" s="45" t="s">
        <v>247</v>
      </c>
      <c r="B152" s="29" t="s">
        <v>8</v>
      </c>
      <c r="C152" s="28" t="s">
        <v>406</v>
      </c>
      <c r="D152" s="38">
        <v>12</v>
      </c>
      <c r="E152" s="18"/>
      <c r="F152" s="4">
        <f>ROUND(D152*E152*1,2)</f>
        <v>0</v>
      </c>
    </row>
    <row r="153" spans="1:6" ht="22.5" x14ac:dyDescent="0.25">
      <c r="A153" s="46"/>
      <c r="B153" s="30"/>
      <c r="C153" s="28" t="s">
        <v>407</v>
      </c>
      <c r="D153" s="38"/>
      <c r="E153" s="18"/>
      <c r="F153" s="5"/>
    </row>
    <row r="154" spans="1:6" x14ac:dyDescent="0.25">
      <c r="A154" s="45" t="s">
        <v>248</v>
      </c>
      <c r="B154" s="29" t="s">
        <v>8</v>
      </c>
      <c r="C154" s="28" t="s">
        <v>466</v>
      </c>
      <c r="D154" s="38">
        <v>12</v>
      </c>
      <c r="E154" s="18"/>
      <c r="F154" s="4">
        <f>ROUND(D154*E154*1,2)</f>
        <v>0</v>
      </c>
    </row>
    <row r="155" spans="1:6" ht="22.5" x14ac:dyDescent="0.25">
      <c r="A155" s="46"/>
      <c r="B155" s="30"/>
      <c r="C155" s="28" t="s">
        <v>407</v>
      </c>
      <c r="D155" s="38"/>
      <c r="E155" s="18"/>
      <c r="F155" s="5"/>
    </row>
    <row r="156" spans="1:6" x14ac:dyDescent="0.25">
      <c r="A156" s="45" t="s">
        <v>249</v>
      </c>
      <c r="B156" s="29" t="s">
        <v>8</v>
      </c>
      <c r="C156" s="28" t="s">
        <v>94</v>
      </c>
      <c r="D156" s="38">
        <v>12</v>
      </c>
      <c r="E156" s="18"/>
      <c r="F156" s="4">
        <f>ROUND(D156*E156*1,2)</f>
        <v>0</v>
      </c>
    </row>
    <row r="157" spans="1:6" ht="45" x14ac:dyDescent="0.25">
      <c r="A157" s="46"/>
      <c r="B157" s="30"/>
      <c r="C157" s="28" t="s">
        <v>97</v>
      </c>
      <c r="D157" s="38"/>
      <c r="E157" s="18"/>
      <c r="F157" s="5"/>
    </row>
    <row r="158" spans="1:6" x14ac:dyDescent="0.25">
      <c r="A158" s="45" t="s">
        <v>250</v>
      </c>
      <c r="B158" s="29" t="s">
        <v>8</v>
      </c>
      <c r="C158" s="28" t="s">
        <v>95</v>
      </c>
      <c r="D158" s="38">
        <v>6</v>
      </c>
      <c r="E158" s="18"/>
      <c r="F158" s="4">
        <f>ROUND(D158*E158*1,2)</f>
        <v>0</v>
      </c>
    </row>
    <row r="159" spans="1:6" ht="45" x14ac:dyDescent="0.25">
      <c r="A159" s="46"/>
      <c r="B159" s="30"/>
      <c r="C159" s="28" t="s">
        <v>98</v>
      </c>
      <c r="D159" s="38"/>
      <c r="E159" s="18"/>
      <c r="F159" s="5"/>
    </row>
    <row r="160" spans="1:6" x14ac:dyDescent="0.25">
      <c r="A160" s="45" t="s">
        <v>251</v>
      </c>
      <c r="B160" s="29" t="s">
        <v>11</v>
      </c>
      <c r="C160" s="28" t="s">
        <v>92</v>
      </c>
      <c r="D160" s="38">
        <v>30</v>
      </c>
      <c r="E160" s="18"/>
      <c r="F160" s="4">
        <f>ROUND(D160*E160*1,2)</f>
        <v>0</v>
      </c>
    </row>
    <row r="161" spans="1:7" ht="33.75" x14ac:dyDescent="0.25">
      <c r="A161" s="46"/>
      <c r="B161" s="30"/>
      <c r="C161" s="28" t="s">
        <v>261</v>
      </c>
      <c r="D161" s="38"/>
      <c r="E161" s="18"/>
      <c r="F161" s="5"/>
    </row>
    <row r="162" spans="1:7" x14ac:dyDescent="0.25">
      <c r="A162" s="45" t="s">
        <v>252</v>
      </c>
      <c r="B162" s="29" t="s">
        <v>21</v>
      </c>
      <c r="C162" s="28" t="s">
        <v>93</v>
      </c>
      <c r="D162" s="38">
        <v>1800</v>
      </c>
      <c r="E162" s="18"/>
      <c r="F162" s="4">
        <f t="shared" ref="F162" si="22">ROUND(D162*E162*1,2)</f>
        <v>0</v>
      </c>
    </row>
    <row r="163" spans="1:7" ht="33.75" x14ac:dyDescent="0.25">
      <c r="A163" s="46"/>
      <c r="B163" s="30"/>
      <c r="C163" s="28" t="s">
        <v>99</v>
      </c>
      <c r="D163" s="38"/>
      <c r="E163" s="18"/>
      <c r="F163" s="5"/>
    </row>
    <row r="164" spans="1:7" x14ac:dyDescent="0.25">
      <c r="A164" s="45" t="s">
        <v>253</v>
      </c>
      <c r="B164" s="29" t="s">
        <v>8</v>
      </c>
      <c r="C164" s="31" t="s">
        <v>96</v>
      </c>
      <c r="D164" s="38">
        <v>36</v>
      </c>
      <c r="E164" s="18"/>
      <c r="F164" s="4">
        <f t="shared" ref="F164" si="23">ROUND(D164*E164*1,2)</f>
        <v>0</v>
      </c>
    </row>
    <row r="165" spans="1:7" ht="45" x14ac:dyDescent="0.25">
      <c r="A165" s="46"/>
      <c r="B165" s="30"/>
      <c r="C165" s="28" t="s">
        <v>101</v>
      </c>
      <c r="D165" s="38"/>
      <c r="E165" s="18"/>
      <c r="F165" s="5"/>
    </row>
    <row r="166" spans="1:7" x14ac:dyDescent="0.25">
      <c r="A166" s="45" t="s">
        <v>254</v>
      </c>
      <c r="B166" s="29" t="s">
        <v>8</v>
      </c>
      <c r="C166" s="31" t="s">
        <v>102</v>
      </c>
      <c r="D166" s="38">
        <v>12</v>
      </c>
      <c r="E166" s="18"/>
      <c r="F166" s="4">
        <f t="shared" ref="F166" si="24">ROUND(D166*E166*1,2)</f>
        <v>0</v>
      </c>
    </row>
    <row r="167" spans="1:7" ht="56.25" x14ac:dyDescent="0.25">
      <c r="A167" s="46"/>
      <c r="B167" s="30"/>
      <c r="C167" s="28" t="s">
        <v>103</v>
      </c>
      <c r="D167" s="38"/>
      <c r="E167" s="18"/>
      <c r="F167" s="5"/>
    </row>
    <row r="168" spans="1:7" x14ac:dyDescent="0.25">
      <c r="A168" s="45" t="s">
        <v>255</v>
      </c>
      <c r="B168" s="29" t="s">
        <v>12</v>
      </c>
      <c r="C168" s="31" t="s">
        <v>157</v>
      </c>
      <c r="D168" s="38">
        <v>7.2</v>
      </c>
      <c r="E168" s="18"/>
      <c r="F168" s="4">
        <f t="shared" ref="F168" si="25">ROUND(D168*E168*1,2)</f>
        <v>0</v>
      </c>
    </row>
    <row r="169" spans="1:7" ht="56.25" x14ac:dyDescent="0.25">
      <c r="A169" s="46"/>
      <c r="B169" s="30"/>
      <c r="C169" s="28" t="s">
        <v>158</v>
      </c>
      <c r="E169" s="18"/>
      <c r="F169" s="5"/>
    </row>
    <row r="170" spans="1:7" s="36" customFormat="1" x14ac:dyDescent="0.25">
      <c r="A170" s="45" t="s">
        <v>256</v>
      </c>
      <c r="B170" s="29" t="s">
        <v>8</v>
      </c>
      <c r="C170" s="28" t="s">
        <v>368</v>
      </c>
      <c r="D170" s="38">
        <v>12</v>
      </c>
      <c r="E170" s="18"/>
      <c r="F170" s="4">
        <f t="shared" ref="F170" si="26">ROUND(D170*E170*1,2)</f>
        <v>0</v>
      </c>
      <c r="G170" s="63"/>
    </row>
    <row r="171" spans="1:7" s="36" customFormat="1" ht="33.75" x14ac:dyDescent="0.25">
      <c r="A171" s="46"/>
      <c r="B171" s="30"/>
      <c r="C171" s="28" t="s">
        <v>44</v>
      </c>
      <c r="D171" s="38"/>
      <c r="E171" s="18"/>
      <c r="F171" s="5"/>
      <c r="G171" s="63"/>
    </row>
    <row r="172" spans="1:7" s="36" customFormat="1" x14ac:dyDescent="0.25">
      <c r="A172" s="45" t="s">
        <v>364</v>
      </c>
      <c r="B172" s="29" t="s">
        <v>8</v>
      </c>
      <c r="C172" s="28" t="s">
        <v>45</v>
      </c>
      <c r="D172" s="38">
        <v>18</v>
      </c>
      <c r="E172" s="18"/>
      <c r="F172" s="4">
        <f t="shared" ref="F172" si="27">ROUND(D172*E172*1,2)</f>
        <v>0</v>
      </c>
      <c r="G172" s="63"/>
    </row>
    <row r="173" spans="1:7" s="36" customFormat="1" ht="33.75" x14ac:dyDescent="0.25">
      <c r="A173" s="46"/>
      <c r="B173" s="30"/>
      <c r="C173" s="28" t="s">
        <v>46</v>
      </c>
      <c r="D173" s="38"/>
      <c r="E173" s="18"/>
      <c r="F173" s="5"/>
      <c r="G173" s="63"/>
    </row>
    <row r="174" spans="1:7" s="36" customFormat="1" x14ac:dyDescent="0.25">
      <c r="A174" s="45" t="s">
        <v>478</v>
      </c>
      <c r="B174" s="29" t="s">
        <v>17</v>
      </c>
      <c r="C174" s="28" t="s">
        <v>479</v>
      </c>
      <c r="D174" s="38">
        <v>30</v>
      </c>
      <c r="E174" s="18"/>
      <c r="F174" s="4">
        <f t="shared" ref="F174" si="28">ROUND(D174*E174*1,2)</f>
        <v>0</v>
      </c>
      <c r="G174" s="63"/>
    </row>
    <row r="175" spans="1:7" s="36" customFormat="1" ht="33.75" x14ac:dyDescent="0.25">
      <c r="A175" s="46"/>
      <c r="B175" s="30"/>
      <c r="C175" s="28" t="s">
        <v>480</v>
      </c>
      <c r="D175" s="38"/>
      <c r="E175" s="18"/>
      <c r="F175" s="4"/>
      <c r="G175" s="63"/>
    </row>
    <row r="176" spans="1:7" x14ac:dyDescent="0.25">
      <c r="A176" s="49" t="s">
        <v>365</v>
      </c>
      <c r="B176" s="32" t="s">
        <v>6</v>
      </c>
      <c r="C176" s="33" t="s">
        <v>177</v>
      </c>
      <c r="D176" s="22"/>
      <c r="E176" s="17"/>
      <c r="F176" s="3">
        <f>SUM(F177:F220)</f>
        <v>0</v>
      </c>
    </row>
    <row r="177" spans="1:6" x14ac:dyDescent="0.25">
      <c r="A177" s="45" t="s">
        <v>262</v>
      </c>
      <c r="B177" s="29" t="s">
        <v>12</v>
      </c>
      <c r="C177" s="28" t="s">
        <v>166</v>
      </c>
      <c r="D177" s="38">
        <v>240</v>
      </c>
      <c r="E177" s="39"/>
      <c r="F177" s="4">
        <f>ROUND(D177*E177*1,2)</f>
        <v>0</v>
      </c>
    </row>
    <row r="178" spans="1:6" ht="45" x14ac:dyDescent="0.25">
      <c r="A178" s="46"/>
      <c r="B178" s="30"/>
      <c r="C178" s="28" t="s">
        <v>270</v>
      </c>
      <c r="D178" s="38"/>
      <c r="E178" s="39"/>
      <c r="F178" s="5"/>
    </row>
    <row r="179" spans="1:6" x14ac:dyDescent="0.25">
      <c r="A179" s="45" t="s">
        <v>263</v>
      </c>
      <c r="B179" s="29" t="s">
        <v>12</v>
      </c>
      <c r="C179" s="28" t="s">
        <v>167</v>
      </c>
      <c r="D179" s="38">
        <v>720</v>
      </c>
      <c r="E179" s="39"/>
      <c r="F179" s="4">
        <f t="shared" ref="F179" si="29">ROUND(D179*E179*1,2)</f>
        <v>0</v>
      </c>
    </row>
    <row r="180" spans="1:6" ht="45" x14ac:dyDescent="0.25">
      <c r="A180" s="46"/>
      <c r="B180" s="30"/>
      <c r="C180" s="28" t="s">
        <v>271</v>
      </c>
      <c r="D180" s="38"/>
      <c r="E180" s="39"/>
      <c r="F180" s="5"/>
    </row>
    <row r="181" spans="1:6" x14ac:dyDescent="0.25">
      <c r="A181" s="45" t="s">
        <v>264</v>
      </c>
      <c r="B181" s="29" t="s">
        <v>12</v>
      </c>
      <c r="C181" s="28" t="s">
        <v>168</v>
      </c>
      <c r="D181" s="38">
        <v>180</v>
      </c>
      <c r="E181" s="39"/>
      <c r="F181" s="4">
        <f t="shared" ref="F181" si="30">ROUND(D181*E181*1,2)</f>
        <v>0</v>
      </c>
    </row>
    <row r="182" spans="1:6" ht="45" x14ac:dyDescent="0.25">
      <c r="A182" s="46"/>
      <c r="B182" s="30"/>
      <c r="C182" s="28" t="s">
        <v>272</v>
      </c>
      <c r="D182" s="38"/>
      <c r="E182" s="39"/>
      <c r="F182" s="5"/>
    </row>
    <row r="183" spans="1:6" x14ac:dyDescent="0.25">
      <c r="A183" s="45" t="s">
        <v>266</v>
      </c>
      <c r="B183" s="29" t="s">
        <v>12</v>
      </c>
      <c r="C183" s="28" t="s">
        <v>170</v>
      </c>
      <c r="D183" s="38">
        <v>60</v>
      </c>
      <c r="E183" s="39"/>
      <c r="F183" s="4">
        <f t="shared" ref="F183" si="31">ROUND(D183*E183*1,2)</f>
        <v>0</v>
      </c>
    </row>
    <row r="184" spans="1:6" ht="45" x14ac:dyDescent="0.25">
      <c r="A184" s="46"/>
      <c r="B184" s="30"/>
      <c r="C184" s="28" t="s">
        <v>273</v>
      </c>
      <c r="D184" s="38"/>
      <c r="E184" s="39"/>
      <c r="F184" s="5"/>
    </row>
    <row r="185" spans="1:6" x14ac:dyDescent="0.25">
      <c r="A185" s="45" t="s">
        <v>265</v>
      </c>
      <c r="B185" s="29" t="s">
        <v>12</v>
      </c>
      <c r="C185" s="28" t="s">
        <v>163</v>
      </c>
      <c r="D185" s="38">
        <v>18</v>
      </c>
      <c r="E185" s="39"/>
      <c r="F185" s="4">
        <f t="shared" ref="F185" si="32">ROUND(D185*E185*1,2)</f>
        <v>0</v>
      </c>
    </row>
    <row r="186" spans="1:6" ht="56.25" x14ac:dyDescent="0.25">
      <c r="A186" s="46"/>
      <c r="B186" s="30"/>
      <c r="C186" s="28" t="s">
        <v>274</v>
      </c>
      <c r="D186" s="38"/>
      <c r="E186" s="39"/>
      <c r="F186" s="5"/>
    </row>
    <row r="187" spans="1:6" x14ac:dyDescent="0.25">
      <c r="A187" s="45" t="s">
        <v>267</v>
      </c>
      <c r="B187" s="29" t="s">
        <v>12</v>
      </c>
      <c r="C187" s="28" t="s">
        <v>165</v>
      </c>
      <c r="D187" s="38">
        <v>18</v>
      </c>
      <c r="E187" s="39"/>
      <c r="F187" s="4">
        <f t="shared" ref="F187" si="33">ROUND(D187*E187*1,2)</f>
        <v>0</v>
      </c>
    </row>
    <row r="188" spans="1:6" ht="56.25" x14ac:dyDescent="0.25">
      <c r="A188" s="46"/>
      <c r="B188" s="30"/>
      <c r="C188" s="28" t="s">
        <v>275</v>
      </c>
      <c r="D188" s="38"/>
      <c r="E188" s="39"/>
      <c r="F188" s="5"/>
    </row>
    <row r="189" spans="1:6" ht="14.25" customHeight="1" x14ac:dyDescent="0.25">
      <c r="A189" s="45" t="s">
        <v>268</v>
      </c>
      <c r="B189" s="29" t="s">
        <v>12</v>
      </c>
      <c r="C189" s="28" t="s">
        <v>164</v>
      </c>
      <c r="D189" s="38">
        <v>18</v>
      </c>
      <c r="E189" s="39"/>
      <c r="F189" s="4">
        <f t="shared" ref="F189" si="34">ROUND(D189*E189*1,2)</f>
        <v>0</v>
      </c>
    </row>
    <row r="190" spans="1:6" ht="56.25" x14ac:dyDescent="0.25">
      <c r="A190" s="46"/>
      <c r="B190" s="30"/>
      <c r="C190" s="28" t="s">
        <v>276</v>
      </c>
      <c r="D190" s="38"/>
      <c r="E190" s="39"/>
      <c r="F190" s="5"/>
    </row>
    <row r="191" spans="1:6" x14ac:dyDescent="0.25">
      <c r="A191" s="45" t="s">
        <v>269</v>
      </c>
      <c r="B191" s="29" t="s">
        <v>12</v>
      </c>
      <c r="C191" s="28" t="s">
        <v>169</v>
      </c>
      <c r="D191" s="38">
        <v>90</v>
      </c>
      <c r="E191" s="39"/>
      <c r="F191" s="4">
        <f t="shared" ref="F191" si="35">ROUND(D191*E191*1,2)</f>
        <v>0</v>
      </c>
    </row>
    <row r="192" spans="1:6" ht="45" x14ac:dyDescent="0.25">
      <c r="A192" s="46"/>
      <c r="B192" s="30"/>
      <c r="C192" s="28" t="s">
        <v>277</v>
      </c>
      <c r="D192" s="38"/>
      <c r="E192" s="39"/>
      <c r="F192" s="5"/>
    </row>
    <row r="193" spans="1:6" x14ac:dyDescent="0.25">
      <c r="A193" s="45" t="s">
        <v>519</v>
      </c>
      <c r="B193" s="30" t="s">
        <v>8</v>
      </c>
      <c r="C193" s="28" t="s">
        <v>511</v>
      </c>
      <c r="D193" s="38">
        <v>3</v>
      </c>
      <c r="E193" s="39"/>
      <c r="F193" s="4">
        <f t="shared" ref="F193:F203" si="36">ROUND(D193*E193*1,2)</f>
        <v>0</v>
      </c>
    </row>
    <row r="194" spans="1:6" x14ac:dyDescent="0.25">
      <c r="A194" s="46"/>
      <c r="B194" s="30"/>
      <c r="C194" s="28" t="s">
        <v>505</v>
      </c>
      <c r="D194" s="38"/>
      <c r="E194" s="39"/>
      <c r="F194" s="4"/>
    </row>
    <row r="195" spans="1:6" x14ac:dyDescent="0.25">
      <c r="A195" s="45" t="s">
        <v>520</v>
      </c>
      <c r="B195" s="30" t="s">
        <v>8</v>
      </c>
      <c r="C195" s="28" t="s">
        <v>510</v>
      </c>
      <c r="D195" s="38">
        <v>3</v>
      </c>
      <c r="E195" s="39"/>
      <c r="F195" s="4">
        <f t="shared" si="36"/>
        <v>0</v>
      </c>
    </row>
    <row r="196" spans="1:6" x14ac:dyDescent="0.25">
      <c r="A196" s="46"/>
      <c r="B196" s="30"/>
      <c r="C196" s="28" t="s">
        <v>505</v>
      </c>
      <c r="D196" s="38"/>
      <c r="E196" s="39"/>
      <c r="F196" s="4"/>
    </row>
    <row r="197" spans="1:6" x14ac:dyDescent="0.25">
      <c r="A197" s="45" t="s">
        <v>521</v>
      </c>
      <c r="B197" s="30" t="s">
        <v>8</v>
      </c>
      <c r="C197" s="28" t="s">
        <v>509</v>
      </c>
      <c r="D197" s="38">
        <v>3</v>
      </c>
      <c r="E197" s="39"/>
      <c r="F197" s="4">
        <f t="shared" si="36"/>
        <v>0</v>
      </c>
    </row>
    <row r="198" spans="1:6" x14ac:dyDescent="0.25">
      <c r="A198" s="46"/>
      <c r="B198" s="30"/>
      <c r="C198" s="28" t="s">
        <v>505</v>
      </c>
      <c r="D198" s="38"/>
      <c r="E198" s="39"/>
      <c r="F198" s="4"/>
    </row>
    <row r="199" spans="1:6" x14ac:dyDescent="0.25">
      <c r="A199" s="45" t="s">
        <v>522</v>
      </c>
      <c r="B199" s="30" t="s">
        <v>8</v>
      </c>
      <c r="C199" s="28" t="s">
        <v>508</v>
      </c>
      <c r="D199" s="38">
        <v>3</v>
      </c>
      <c r="E199" s="39"/>
      <c r="F199" s="4">
        <f t="shared" si="36"/>
        <v>0</v>
      </c>
    </row>
    <row r="200" spans="1:6" x14ac:dyDescent="0.25">
      <c r="A200" s="46"/>
      <c r="B200" s="30"/>
      <c r="C200" s="28" t="s">
        <v>505</v>
      </c>
      <c r="D200" s="38"/>
      <c r="E200" s="39"/>
      <c r="F200" s="4"/>
    </row>
    <row r="201" spans="1:6" x14ac:dyDescent="0.25">
      <c r="A201" s="45" t="s">
        <v>523</v>
      </c>
      <c r="B201" s="30" t="s">
        <v>8</v>
      </c>
      <c r="C201" s="28" t="s">
        <v>507</v>
      </c>
      <c r="D201" s="38">
        <v>3</v>
      </c>
      <c r="E201" s="39"/>
      <c r="F201" s="4">
        <f t="shared" si="36"/>
        <v>0</v>
      </c>
    </row>
    <row r="202" spans="1:6" x14ac:dyDescent="0.25">
      <c r="A202" s="46"/>
      <c r="B202" s="30"/>
      <c r="C202" s="28" t="s">
        <v>505</v>
      </c>
      <c r="D202" s="38"/>
      <c r="E202" s="39"/>
      <c r="F202" s="4"/>
    </row>
    <row r="203" spans="1:6" x14ac:dyDescent="0.25">
      <c r="A203" s="45" t="s">
        <v>524</v>
      </c>
      <c r="B203" s="30" t="s">
        <v>8</v>
      </c>
      <c r="C203" s="28" t="s">
        <v>512</v>
      </c>
      <c r="D203" s="38">
        <v>3</v>
      </c>
      <c r="E203" s="39"/>
      <c r="F203" s="4">
        <f t="shared" si="36"/>
        <v>0</v>
      </c>
    </row>
    <row r="204" spans="1:6" x14ac:dyDescent="0.25">
      <c r="A204" s="46"/>
      <c r="B204" s="30"/>
      <c r="C204" s="28" t="s">
        <v>505</v>
      </c>
      <c r="D204" s="38"/>
      <c r="E204" s="39"/>
      <c r="F204" s="4"/>
    </row>
    <row r="205" spans="1:6" x14ac:dyDescent="0.25">
      <c r="A205" s="45" t="s">
        <v>525</v>
      </c>
      <c r="B205" s="30" t="s">
        <v>8</v>
      </c>
      <c r="C205" s="28" t="s">
        <v>513</v>
      </c>
      <c r="D205" s="38">
        <v>3</v>
      </c>
      <c r="E205" s="39"/>
      <c r="F205" s="4">
        <f t="shared" ref="F205" si="37">ROUND(D205*E205*1,2)</f>
        <v>0</v>
      </c>
    </row>
    <row r="206" spans="1:6" x14ac:dyDescent="0.25">
      <c r="A206" s="46"/>
      <c r="B206" s="30"/>
      <c r="C206" s="28" t="s">
        <v>505</v>
      </c>
      <c r="D206" s="38"/>
      <c r="E206" s="39"/>
      <c r="F206" s="5"/>
    </row>
    <row r="207" spans="1:6" x14ac:dyDescent="0.25">
      <c r="A207" s="45" t="s">
        <v>526</v>
      </c>
      <c r="B207" s="30" t="s">
        <v>8</v>
      </c>
      <c r="C207" s="28" t="s">
        <v>514</v>
      </c>
      <c r="D207" s="38">
        <v>3</v>
      </c>
      <c r="E207" s="39"/>
      <c r="F207" s="4">
        <f t="shared" ref="F207" si="38">ROUND(D207*E207*1,2)</f>
        <v>0</v>
      </c>
    </row>
    <row r="208" spans="1:6" x14ac:dyDescent="0.25">
      <c r="A208" s="46"/>
      <c r="B208" s="30"/>
      <c r="C208" s="28" t="s">
        <v>505</v>
      </c>
      <c r="D208" s="38"/>
      <c r="E208" s="39"/>
      <c r="F208" s="5"/>
    </row>
    <row r="209" spans="1:6" x14ac:dyDescent="0.25">
      <c r="A209" s="45" t="s">
        <v>527</v>
      </c>
      <c r="B209" s="30" t="s">
        <v>8</v>
      </c>
      <c r="C209" s="28" t="s">
        <v>515</v>
      </c>
      <c r="D209" s="38">
        <v>3</v>
      </c>
      <c r="E209" s="39"/>
      <c r="F209" s="4">
        <f t="shared" ref="F209" si="39">ROUND(D209*E209*1,2)</f>
        <v>0</v>
      </c>
    </row>
    <row r="210" spans="1:6" x14ac:dyDescent="0.25">
      <c r="A210" s="46"/>
      <c r="B210" s="30"/>
      <c r="C210" s="28" t="s">
        <v>505</v>
      </c>
      <c r="D210" s="38"/>
      <c r="E210" s="39"/>
      <c r="F210" s="5"/>
    </row>
    <row r="211" spans="1:6" x14ac:dyDescent="0.25">
      <c r="A211" s="45" t="s">
        <v>528</v>
      </c>
      <c r="B211" s="30" t="s">
        <v>8</v>
      </c>
      <c r="C211" s="28" t="s">
        <v>516</v>
      </c>
      <c r="D211" s="38">
        <v>3</v>
      </c>
      <c r="E211" s="39"/>
      <c r="F211" s="4">
        <f t="shared" ref="F211" si="40">ROUND(D211*E211*1,2)</f>
        <v>0</v>
      </c>
    </row>
    <row r="212" spans="1:6" x14ac:dyDescent="0.25">
      <c r="A212" s="46"/>
      <c r="B212" s="30"/>
      <c r="C212" s="28" t="s">
        <v>505</v>
      </c>
      <c r="D212" s="38"/>
      <c r="E212" s="39"/>
      <c r="F212" s="5"/>
    </row>
    <row r="213" spans="1:6" x14ac:dyDescent="0.25">
      <c r="A213" s="45" t="s">
        <v>529</v>
      </c>
      <c r="B213" s="30" t="s">
        <v>8</v>
      </c>
      <c r="C213" s="28" t="s">
        <v>518</v>
      </c>
      <c r="D213" s="38">
        <v>3</v>
      </c>
      <c r="E213" s="39"/>
      <c r="F213" s="4">
        <f t="shared" ref="F213" si="41">ROUND(D213*E213*1,2)</f>
        <v>0</v>
      </c>
    </row>
    <row r="214" spans="1:6" x14ac:dyDescent="0.25">
      <c r="A214" s="46"/>
      <c r="B214" s="30"/>
      <c r="C214" s="28" t="s">
        <v>505</v>
      </c>
      <c r="D214" s="38"/>
      <c r="E214" s="39"/>
      <c r="F214" s="5"/>
    </row>
    <row r="215" spans="1:6" x14ac:dyDescent="0.25">
      <c r="A215" s="45" t="s">
        <v>530</v>
      </c>
      <c r="B215" s="30" t="s">
        <v>8</v>
      </c>
      <c r="C215" s="28" t="s">
        <v>517</v>
      </c>
      <c r="D215" s="38">
        <v>3</v>
      </c>
      <c r="E215" s="39"/>
      <c r="F215" s="4">
        <f t="shared" ref="F215" si="42">ROUND(D215*E215*1,2)</f>
        <v>0</v>
      </c>
    </row>
    <row r="216" spans="1:6" x14ac:dyDescent="0.25">
      <c r="A216" s="46"/>
      <c r="B216" s="30"/>
      <c r="C216" s="28" t="s">
        <v>505</v>
      </c>
      <c r="D216" s="38"/>
      <c r="E216" s="39"/>
      <c r="F216" s="5"/>
    </row>
    <row r="217" spans="1:6" x14ac:dyDescent="0.25">
      <c r="A217" s="45" t="s">
        <v>531</v>
      </c>
      <c r="B217" s="30" t="s">
        <v>8</v>
      </c>
      <c r="C217" s="28" t="s">
        <v>506</v>
      </c>
      <c r="D217" s="38">
        <v>3</v>
      </c>
      <c r="E217" s="39"/>
      <c r="F217" s="4">
        <f t="shared" ref="F217" si="43">ROUND(D217*E217*1,2)</f>
        <v>0</v>
      </c>
    </row>
    <row r="218" spans="1:6" x14ac:dyDescent="0.25">
      <c r="A218" s="46"/>
      <c r="B218" s="30"/>
      <c r="C218" s="28" t="s">
        <v>505</v>
      </c>
      <c r="D218" s="38"/>
      <c r="E218" s="39"/>
      <c r="F218" s="5"/>
    </row>
    <row r="219" spans="1:6" x14ac:dyDescent="0.25">
      <c r="A219" s="45" t="s">
        <v>532</v>
      </c>
      <c r="B219" s="30" t="s">
        <v>8</v>
      </c>
      <c r="C219" s="28" t="s">
        <v>504</v>
      </c>
      <c r="D219" s="38">
        <v>3</v>
      </c>
      <c r="E219" s="39"/>
      <c r="F219" s="4">
        <f t="shared" ref="F219" si="44">ROUND(D219*E219*1,2)</f>
        <v>0</v>
      </c>
    </row>
    <row r="220" spans="1:6" x14ac:dyDescent="0.25">
      <c r="A220" s="46"/>
      <c r="B220" s="30"/>
      <c r="C220" s="28" t="s">
        <v>505</v>
      </c>
      <c r="D220" s="38"/>
      <c r="E220" s="39"/>
      <c r="F220" s="5"/>
    </row>
    <row r="221" spans="1:6" x14ac:dyDescent="0.25">
      <c r="A221" s="49" t="s">
        <v>278</v>
      </c>
      <c r="B221" s="32" t="s">
        <v>6</v>
      </c>
      <c r="C221" s="33" t="s">
        <v>159</v>
      </c>
      <c r="D221" s="34"/>
      <c r="E221" s="35"/>
      <c r="F221" s="3">
        <f>SUM(F222:F255)</f>
        <v>0</v>
      </c>
    </row>
    <row r="222" spans="1:6" ht="12.75" customHeight="1" x14ac:dyDescent="0.25">
      <c r="A222" s="45" t="s">
        <v>279</v>
      </c>
      <c r="B222" s="29" t="s">
        <v>12</v>
      </c>
      <c r="C222" s="28" t="s">
        <v>370</v>
      </c>
      <c r="D222" s="38">
        <v>30</v>
      </c>
      <c r="E222" s="39"/>
      <c r="F222" s="4">
        <f>ROUND(D222*E222*1,2)</f>
        <v>0</v>
      </c>
    </row>
    <row r="223" spans="1:6" x14ac:dyDescent="0.25">
      <c r="A223" s="46"/>
      <c r="B223" s="30"/>
      <c r="C223" s="28" t="s">
        <v>161</v>
      </c>
      <c r="D223" s="38"/>
      <c r="E223" s="39"/>
      <c r="F223" s="5"/>
    </row>
    <row r="224" spans="1:6" ht="14.25" customHeight="1" x14ac:dyDescent="0.25">
      <c r="A224" s="45" t="s">
        <v>280</v>
      </c>
      <c r="B224" s="29" t="s">
        <v>12</v>
      </c>
      <c r="C224" s="28" t="s">
        <v>369</v>
      </c>
      <c r="D224" s="38">
        <v>30</v>
      </c>
      <c r="E224" s="39"/>
      <c r="F224" s="4">
        <f>ROUND(D224*E224*1,2)</f>
        <v>0</v>
      </c>
    </row>
    <row r="225" spans="1:6" x14ac:dyDescent="0.25">
      <c r="A225" s="46"/>
      <c r="B225" s="30"/>
      <c r="C225" s="28" t="s">
        <v>161</v>
      </c>
      <c r="D225" s="38"/>
      <c r="E225" s="39"/>
      <c r="F225" s="5"/>
    </row>
    <row r="226" spans="1:6" ht="13.5" customHeight="1" x14ac:dyDescent="0.25">
      <c r="A226" s="45" t="s">
        <v>281</v>
      </c>
      <c r="B226" s="29" t="s">
        <v>12</v>
      </c>
      <c r="C226" s="28" t="s">
        <v>371</v>
      </c>
      <c r="D226" s="38">
        <v>30</v>
      </c>
      <c r="E226" s="39"/>
      <c r="F226" s="4">
        <f t="shared" ref="F226" si="45">ROUND(D226*E226*1,2)</f>
        <v>0</v>
      </c>
    </row>
    <row r="227" spans="1:6" x14ac:dyDescent="0.25">
      <c r="A227" s="46"/>
      <c r="B227" s="30"/>
      <c r="C227" s="28" t="s">
        <v>161</v>
      </c>
      <c r="D227" s="38"/>
      <c r="E227" s="39"/>
      <c r="F227" s="5"/>
    </row>
    <row r="228" spans="1:6" ht="12.75" customHeight="1" x14ac:dyDescent="0.25">
      <c r="A228" s="45" t="s">
        <v>282</v>
      </c>
      <c r="B228" s="29" t="s">
        <v>12</v>
      </c>
      <c r="C228" s="28" t="s">
        <v>372</v>
      </c>
      <c r="D228" s="38">
        <v>30</v>
      </c>
      <c r="E228" s="39"/>
      <c r="F228" s="4">
        <f t="shared" ref="F228" si="46">ROUND(D228*E228*1,2)</f>
        <v>0</v>
      </c>
    </row>
    <row r="229" spans="1:6" x14ac:dyDescent="0.25">
      <c r="A229" s="46"/>
      <c r="B229" s="30"/>
      <c r="C229" s="28" t="s">
        <v>161</v>
      </c>
      <c r="D229" s="38"/>
      <c r="E229" s="39"/>
      <c r="F229" s="5"/>
    </row>
    <row r="230" spans="1:6" ht="22.5" x14ac:dyDescent="0.25">
      <c r="A230" s="45" t="s">
        <v>283</v>
      </c>
      <c r="B230" s="29" t="s">
        <v>12</v>
      </c>
      <c r="C230" s="28" t="s">
        <v>373</v>
      </c>
      <c r="D230" s="38">
        <v>30</v>
      </c>
      <c r="E230" s="39"/>
      <c r="F230" s="4">
        <f t="shared" ref="F230" si="47">ROUND(D230*E230*1,2)</f>
        <v>0</v>
      </c>
    </row>
    <row r="231" spans="1:6" x14ac:dyDescent="0.25">
      <c r="A231" s="46"/>
      <c r="B231" s="29"/>
      <c r="C231" s="28" t="s">
        <v>161</v>
      </c>
      <c r="D231" s="38"/>
      <c r="E231" s="39"/>
      <c r="F231" s="4"/>
    </row>
    <row r="232" spans="1:6" ht="22.5" x14ac:dyDescent="0.25">
      <c r="A232" s="45" t="s">
        <v>284</v>
      </c>
      <c r="B232" s="29" t="s">
        <v>12</v>
      </c>
      <c r="C232" s="28" t="s">
        <v>374</v>
      </c>
      <c r="D232" s="38">
        <v>30</v>
      </c>
      <c r="E232" s="39"/>
      <c r="F232" s="4">
        <f>ROUND(D232*E232*1,2)</f>
        <v>0</v>
      </c>
    </row>
    <row r="233" spans="1:6" x14ac:dyDescent="0.25">
      <c r="A233" s="46"/>
      <c r="B233" s="30"/>
      <c r="C233" s="28" t="s">
        <v>161</v>
      </c>
      <c r="D233" s="38"/>
      <c r="E233" s="39"/>
      <c r="F233" s="5"/>
    </row>
    <row r="234" spans="1:6" ht="22.5" x14ac:dyDescent="0.25">
      <c r="A234" s="45" t="s">
        <v>384</v>
      </c>
      <c r="B234" s="29" t="s">
        <v>12</v>
      </c>
      <c r="C234" s="28" t="s">
        <v>375</v>
      </c>
      <c r="D234" s="38">
        <v>30</v>
      </c>
      <c r="E234" s="39"/>
      <c r="F234" s="4">
        <f>ROUND(D234*E234*1,2)</f>
        <v>0</v>
      </c>
    </row>
    <row r="235" spans="1:6" x14ac:dyDescent="0.25">
      <c r="A235" s="46"/>
      <c r="B235" s="30"/>
      <c r="C235" s="28" t="s">
        <v>161</v>
      </c>
      <c r="D235" s="38"/>
      <c r="E235" s="39"/>
      <c r="F235" s="5"/>
    </row>
    <row r="236" spans="1:6" ht="22.5" x14ac:dyDescent="0.25">
      <c r="A236" s="45" t="s">
        <v>385</v>
      </c>
      <c r="B236" s="29" t="s">
        <v>12</v>
      </c>
      <c r="C236" s="28" t="s">
        <v>376</v>
      </c>
      <c r="D236" s="38">
        <v>30</v>
      </c>
      <c r="E236" s="39"/>
      <c r="F236" s="4">
        <f t="shared" ref="F236" si="48">ROUND(D236*E236*1,2)</f>
        <v>0</v>
      </c>
    </row>
    <row r="237" spans="1:6" x14ac:dyDescent="0.25">
      <c r="A237" s="46"/>
      <c r="B237" s="30"/>
      <c r="C237" s="28" t="s">
        <v>161</v>
      </c>
      <c r="D237" s="38"/>
      <c r="E237" s="39"/>
      <c r="F237" s="5"/>
    </row>
    <row r="238" spans="1:6" ht="22.5" x14ac:dyDescent="0.25">
      <c r="A238" s="45" t="s">
        <v>386</v>
      </c>
      <c r="B238" s="29" t="s">
        <v>12</v>
      </c>
      <c r="C238" s="28" t="s">
        <v>377</v>
      </c>
      <c r="D238" s="38">
        <v>30</v>
      </c>
      <c r="E238" s="39"/>
      <c r="F238" s="4">
        <f t="shared" ref="F238" si="49">ROUND(D238*E238*1,2)</f>
        <v>0</v>
      </c>
    </row>
    <row r="239" spans="1:6" x14ac:dyDescent="0.25">
      <c r="A239" s="46"/>
      <c r="B239" s="30"/>
      <c r="C239" s="28" t="s">
        <v>161</v>
      </c>
      <c r="D239" s="38"/>
      <c r="E239" s="39"/>
      <c r="F239" s="5"/>
    </row>
    <row r="240" spans="1:6" ht="22.5" x14ac:dyDescent="0.25">
      <c r="A240" s="45" t="s">
        <v>387</v>
      </c>
      <c r="B240" s="29" t="s">
        <v>12</v>
      </c>
      <c r="C240" s="28" t="s">
        <v>378</v>
      </c>
      <c r="D240" s="38">
        <v>30</v>
      </c>
      <c r="E240" s="39"/>
      <c r="F240" s="4">
        <f t="shared" ref="F240" si="50">ROUND(D240*E240*1,2)</f>
        <v>0</v>
      </c>
    </row>
    <row r="241" spans="1:6" x14ac:dyDescent="0.25">
      <c r="A241" s="46"/>
      <c r="B241" s="29"/>
      <c r="C241" s="28" t="s">
        <v>161</v>
      </c>
      <c r="D241" s="38"/>
      <c r="E241" s="39"/>
      <c r="F241" s="4"/>
    </row>
    <row r="242" spans="1:6" ht="22.5" x14ac:dyDescent="0.25">
      <c r="A242" s="45" t="s">
        <v>388</v>
      </c>
      <c r="B242" s="29" t="s">
        <v>12</v>
      </c>
      <c r="C242" s="28" t="s">
        <v>379</v>
      </c>
      <c r="D242" s="38">
        <v>30</v>
      </c>
      <c r="E242" s="39"/>
      <c r="F242" s="4">
        <f>ROUND(D242*E242*1,2)</f>
        <v>0</v>
      </c>
    </row>
    <row r="243" spans="1:6" x14ac:dyDescent="0.25">
      <c r="A243" s="46"/>
      <c r="B243" s="30"/>
      <c r="C243" s="28" t="s">
        <v>161</v>
      </c>
      <c r="D243" s="38"/>
      <c r="E243" s="68"/>
      <c r="F243" s="5"/>
    </row>
    <row r="244" spans="1:6" ht="22.5" x14ac:dyDescent="0.25">
      <c r="A244" s="45" t="s">
        <v>389</v>
      </c>
      <c r="B244" s="29" t="s">
        <v>12</v>
      </c>
      <c r="C244" s="28" t="s">
        <v>380</v>
      </c>
      <c r="D244" s="38">
        <v>30</v>
      </c>
      <c r="E244" s="39"/>
      <c r="F244" s="4">
        <f t="shared" ref="F244:F248" si="51">ROUND(D244*E244*1,2)</f>
        <v>0</v>
      </c>
    </row>
    <row r="245" spans="1:6" x14ac:dyDescent="0.25">
      <c r="A245" s="46"/>
      <c r="B245" s="30"/>
      <c r="C245" s="28" t="s">
        <v>161</v>
      </c>
      <c r="D245" s="38"/>
      <c r="E245" s="39"/>
      <c r="F245" s="4"/>
    </row>
    <row r="246" spans="1:6" ht="22.5" x14ac:dyDescent="0.25">
      <c r="A246" s="45" t="s">
        <v>390</v>
      </c>
      <c r="B246" s="29" t="s">
        <v>12</v>
      </c>
      <c r="C246" s="28" t="s">
        <v>381</v>
      </c>
      <c r="D246" s="38">
        <v>30</v>
      </c>
      <c r="E246" s="39"/>
      <c r="F246" s="4">
        <f t="shared" ref="F246" si="52">ROUND(D246*E246*1,2)</f>
        <v>0</v>
      </c>
    </row>
    <row r="247" spans="1:6" x14ac:dyDescent="0.25">
      <c r="A247" s="46"/>
      <c r="B247" s="30"/>
      <c r="C247" s="28" t="s">
        <v>161</v>
      </c>
      <c r="D247" s="38"/>
      <c r="E247" s="39"/>
      <c r="F247" s="5"/>
    </row>
    <row r="248" spans="1:6" ht="22.5" x14ac:dyDescent="0.25">
      <c r="A248" s="45" t="s">
        <v>391</v>
      </c>
      <c r="B248" s="29" t="s">
        <v>12</v>
      </c>
      <c r="C248" s="28" t="s">
        <v>382</v>
      </c>
      <c r="D248" s="38">
        <v>30</v>
      </c>
      <c r="E248" s="39"/>
      <c r="F248" s="4">
        <f t="shared" si="51"/>
        <v>0</v>
      </c>
    </row>
    <row r="249" spans="1:6" x14ac:dyDescent="0.25">
      <c r="A249" s="46"/>
      <c r="B249" s="30"/>
      <c r="C249" s="28" t="s">
        <v>161</v>
      </c>
      <c r="D249" s="38"/>
      <c r="E249" s="39"/>
      <c r="F249" s="4"/>
    </row>
    <row r="250" spans="1:6" ht="22.5" x14ac:dyDescent="0.25">
      <c r="A250" s="45" t="s">
        <v>392</v>
      </c>
      <c r="B250" s="29" t="s">
        <v>12</v>
      </c>
      <c r="C250" s="28" t="s">
        <v>383</v>
      </c>
      <c r="D250" s="38">
        <v>30</v>
      </c>
      <c r="E250" s="39"/>
      <c r="F250" s="4">
        <f t="shared" ref="F250" si="53">ROUND(D250*E250*1,2)</f>
        <v>0</v>
      </c>
    </row>
    <row r="251" spans="1:6" x14ac:dyDescent="0.25">
      <c r="A251" s="46"/>
      <c r="B251" s="29"/>
      <c r="C251" s="28" t="s">
        <v>161</v>
      </c>
      <c r="D251" s="38"/>
      <c r="E251" s="39"/>
      <c r="F251" s="5"/>
    </row>
    <row r="252" spans="1:6" x14ac:dyDescent="0.25">
      <c r="A252" s="45" t="s">
        <v>393</v>
      </c>
      <c r="B252" s="29" t="s">
        <v>12</v>
      </c>
      <c r="C252" s="28" t="s">
        <v>285</v>
      </c>
      <c r="D252" s="38">
        <v>30</v>
      </c>
      <c r="E252" s="39"/>
      <c r="F252" s="4">
        <f>ROUND(D252*E252*1,2)</f>
        <v>0</v>
      </c>
    </row>
    <row r="253" spans="1:6" ht="33.75" x14ac:dyDescent="0.25">
      <c r="A253" s="46"/>
      <c r="B253" s="30"/>
      <c r="C253" s="28" t="s">
        <v>160</v>
      </c>
      <c r="D253" s="38"/>
      <c r="E253" s="39"/>
      <c r="F253" s="5"/>
    </row>
    <row r="254" spans="1:6" x14ac:dyDescent="0.25">
      <c r="A254" s="45" t="s">
        <v>394</v>
      </c>
      <c r="B254" s="29" t="s">
        <v>8</v>
      </c>
      <c r="C254" s="28" t="s">
        <v>286</v>
      </c>
      <c r="D254" s="38">
        <v>3</v>
      </c>
      <c r="E254" s="39"/>
      <c r="F254" s="4">
        <f>ROUND(D254*E254*1,2)</f>
        <v>0</v>
      </c>
    </row>
    <row r="255" spans="1:6" ht="33.75" x14ac:dyDescent="0.25">
      <c r="A255" s="46"/>
      <c r="B255" s="30"/>
      <c r="C255" s="37" t="s">
        <v>162</v>
      </c>
      <c r="D255" s="23"/>
      <c r="E255" s="39"/>
      <c r="F255" s="5"/>
    </row>
    <row r="256" spans="1:6" x14ac:dyDescent="0.25">
      <c r="A256" s="44" t="s">
        <v>290</v>
      </c>
      <c r="B256" s="2" t="s">
        <v>6</v>
      </c>
      <c r="C256" s="6" t="s">
        <v>287</v>
      </c>
      <c r="D256" s="22"/>
      <c r="E256" s="35"/>
      <c r="F256" s="3">
        <f>SUM(F257:F330)</f>
        <v>0</v>
      </c>
    </row>
    <row r="257" spans="1:6" x14ac:dyDescent="0.25">
      <c r="A257" s="45" t="s">
        <v>291</v>
      </c>
      <c r="B257" s="29" t="s">
        <v>17</v>
      </c>
      <c r="C257" s="28" t="s">
        <v>47</v>
      </c>
      <c r="D257" s="38">
        <v>120</v>
      </c>
      <c r="E257" s="39"/>
      <c r="F257" s="4">
        <f>ROUND(D257*E257*1,2)</f>
        <v>0</v>
      </c>
    </row>
    <row r="258" spans="1:6" ht="22.5" x14ac:dyDescent="0.25">
      <c r="A258" s="46"/>
      <c r="B258" s="30"/>
      <c r="C258" s="28" t="s">
        <v>48</v>
      </c>
      <c r="D258" s="38"/>
      <c r="E258" s="39"/>
      <c r="F258" s="5"/>
    </row>
    <row r="259" spans="1:6" x14ac:dyDescent="0.25">
      <c r="A259" s="45" t="s">
        <v>292</v>
      </c>
      <c r="B259" s="29" t="s">
        <v>17</v>
      </c>
      <c r="C259" s="28" t="s">
        <v>49</v>
      </c>
      <c r="D259" s="38">
        <v>60</v>
      </c>
      <c r="E259" s="39"/>
      <c r="F259" s="4">
        <f>ROUND(D259*E259*1,2)</f>
        <v>0</v>
      </c>
    </row>
    <row r="260" spans="1:6" ht="33.75" x14ac:dyDescent="0.25">
      <c r="A260" s="46"/>
      <c r="B260" s="30"/>
      <c r="C260" s="28" t="s">
        <v>50</v>
      </c>
      <c r="D260" s="38"/>
      <c r="E260" s="39"/>
      <c r="F260" s="5"/>
    </row>
    <row r="261" spans="1:6" x14ac:dyDescent="0.25">
      <c r="A261" s="45" t="s">
        <v>293</v>
      </c>
      <c r="B261" s="29" t="s">
        <v>17</v>
      </c>
      <c r="C261" s="28" t="s">
        <v>51</v>
      </c>
      <c r="D261" s="38">
        <v>120</v>
      </c>
      <c r="E261" s="39"/>
      <c r="F261" s="4">
        <f>ROUND(D261*E261*1,2)</f>
        <v>0</v>
      </c>
    </row>
    <row r="262" spans="1:6" ht="22.5" x14ac:dyDescent="0.25">
      <c r="A262" s="46"/>
      <c r="B262" s="30"/>
      <c r="C262" s="28" t="s">
        <v>52</v>
      </c>
      <c r="D262" s="38"/>
      <c r="E262" s="39"/>
      <c r="F262" s="5"/>
    </row>
    <row r="263" spans="1:6" x14ac:dyDescent="0.25">
      <c r="A263" s="45" t="s">
        <v>319</v>
      </c>
      <c r="B263" s="29" t="s">
        <v>11</v>
      </c>
      <c r="C263" s="28" t="s">
        <v>104</v>
      </c>
      <c r="D263" s="38">
        <v>60</v>
      </c>
      <c r="E263" s="39"/>
      <c r="F263" s="4">
        <f>ROUND(D263*E263*1,2)</f>
        <v>0</v>
      </c>
    </row>
    <row r="264" spans="1:6" ht="22.5" x14ac:dyDescent="0.25">
      <c r="A264" s="46"/>
      <c r="B264" s="30"/>
      <c r="C264" s="28" t="s">
        <v>295</v>
      </c>
      <c r="D264" s="38"/>
      <c r="E264" s="39"/>
      <c r="F264" s="5"/>
    </row>
    <row r="265" spans="1:6" x14ac:dyDescent="0.25">
      <c r="A265" s="45" t="s">
        <v>320</v>
      </c>
      <c r="B265" s="29" t="s">
        <v>11</v>
      </c>
      <c r="C265" s="28" t="s">
        <v>294</v>
      </c>
      <c r="D265" s="38">
        <v>60</v>
      </c>
      <c r="E265" s="39"/>
      <c r="F265" s="4">
        <f t="shared" ref="F265" si="54">ROUND(D265*E265*1,2)</f>
        <v>0</v>
      </c>
    </row>
    <row r="266" spans="1:6" ht="22.5" x14ac:dyDescent="0.25">
      <c r="A266" s="46"/>
      <c r="B266" s="30"/>
      <c r="C266" s="28" t="s">
        <v>296</v>
      </c>
      <c r="D266" s="38"/>
      <c r="E266" s="39"/>
      <c r="F266" s="5"/>
    </row>
    <row r="267" spans="1:6" x14ac:dyDescent="0.25">
      <c r="A267" s="45" t="s">
        <v>321</v>
      </c>
      <c r="B267" s="29" t="s">
        <v>11</v>
      </c>
      <c r="C267" s="28" t="s">
        <v>288</v>
      </c>
      <c r="D267" s="38">
        <v>360</v>
      </c>
      <c r="E267" s="39"/>
      <c r="F267" s="4">
        <f t="shared" ref="F267" si="55">ROUND(D267*E267*1,2)</f>
        <v>0</v>
      </c>
    </row>
    <row r="268" spans="1:6" x14ac:dyDescent="0.25">
      <c r="A268" s="46"/>
      <c r="B268" s="30"/>
      <c r="C268" s="28" t="s">
        <v>289</v>
      </c>
      <c r="D268" s="38"/>
      <c r="E268" s="39"/>
      <c r="F268" s="5"/>
    </row>
    <row r="269" spans="1:6" x14ac:dyDescent="0.25">
      <c r="A269" s="45" t="s">
        <v>322</v>
      </c>
      <c r="B269" s="29" t="s">
        <v>11</v>
      </c>
      <c r="C269" s="28" t="s">
        <v>53</v>
      </c>
      <c r="D269" s="38">
        <v>180</v>
      </c>
      <c r="E269" s="39"/>
      <c r="F269" s="4">
        <f t="shared" ref="F269" si="56">ROUND(D269*E269*1,2)</f>
        <v>0</v>
      </c>
    </row>
    <row r="270" spans="1:6" ht="33.75" x14ac:dyDescent="0.25">
      <c r="A270" s="46"/>
      <c r="B270" s="30"/>
      <c r="C270" s="28" t="s">
        <v>54</v>
      </c>
      <c r="D270" s="38"/>
      <c r="E270" s="39"/>
      <c r="F270" s="5"/>
    </row>
    <row r="271" spans="1:6" x14ac:dyDescent="0.25">
      <c r="A271" s="45" t="s">
        <v>323</v>
      </c>
      <c r="B271" s="29" t="s">
        <v>11</v>
      </c>
      <c r="C271" s="28" t="s">
        <v>55</v>
      </c>
      <c r="D271" s="38">
        <v>180</v>
      </c>
      <c r="E271" s="39"/>
      <c r="F271" s="4">
        <f>ROUND(D271*E271*1,2)</f>
        <v>0</v>
      </c>
    </row>
    <row r="272" spans="1:6" ht="33.75" x14ac:dyDescent="0.25">
      <c r="A272" s="46"/>
      <c r="B272" s="30"/>
      <c r="C272" s="28" t="s">
        <v>56</v>
      </c>
      <c r="D272" s="38"/>
      <c r="E272" s="39"/>
      <c r="F272" s="5"/>
    </row>
    <row r="273" spans="1:6" x14ac:dyDescent="0.25">
      <c r="A273" s="45" t="s">
        <v>324</v>
      </c>
      <c r="B273" s="29" t="s">
        <v>11</v>
      </c>
      <c r="C273" s="28" t="s">
        <v>57</v>
      </c>
      <c r="D273" s="38">
        <v>180</v>
      </c>
      <c r="E273" s="39"/>
      <c r="F273" s="4">
        <f>ROUND(D273*E273*1,2)</f>
        <v>0</v>
      </c>
    </row>
    <row r="274" spans="1:6" ht="33.75" x14ac:dyDescent="0.25">
      <c r="A274" s="46"/>
      <c r="B274" s="30"/>
      <c r="C274" s="28" t="s">
        <v>58</v>
      </c>
      <c r="D274" s="38"/>
      <c r="E274" s="39"/>
      <c r="F274" s="5"/>
    </row>
    <row r="275" spans="1:6" x14ac:dyDescent="0.25">
      <c r="A275" s="45" t="s">
        <v>325</v>
      </c>
      <c r="B275" s="29" t="s">
        <v>11</v>
      </c>
      <c r="C275" s="28" t="s">
        <v>59</v>
      </c>
      <c r="D275" s="38">
        <v>180</v>
      </c>
      <c r="E275" s="39"/>
      <c r="F275" s="4">
        <f t="shared" ref="F275" si="57">ROUND(D275*E275*1,2)</f>
        <v>0</v>
      </c>
    </row>
    <row r="276" spans="1:6" ht="33.75" x14ac:dyDescent="0.25">
      <c r="A276" s="46"/>
      <c r="B276" s="30"/>
      <c r="C276" s="28" t="s">
        <v>60</v>
      </c>
      <c r="D276" s="38"/>
      <c r="E276" s="39"/>
      <c r="F276" s="5"/>
    </row>
    <row r="277" spans="1:6" x14ac:dyDescent="0.25">
      <c r="A277" s="45" t="s">
        <v>326</v>
      </c>
      <c r="B277" s="29" t="s">
        <v>12</v>
      </c>
      <c r="C277" s="28" t="s">
        <v>308</v>
      </c>
      <c r="D277" s="38">
        <v>120</v>
      </c>
      <c r="E277" s="39"/>
      <c r="F277" s="4">
        <f t="shared" ref="F277" si="58">ROUND(D277*E277*1,2)</f>
        <v>0</v>
      </c>
    </row>
    <row r="278" spans="1:6" ht="22.5" x14ac:dyDescent="0.25">
      <c r="A278" s="46"/>
      <c r="B278" s="30"/>
      <c r="C278" s="28" t="s">
        <v>306</v>
      </c>
      <c r="D278" s="38"/>
      <c r="E278" s="39"/>
      <c r="F278" s="5"/>
    </row>
    <row r="279" spans="1:6" x14ac:dyDescent="0.25">
      <c r="A279" s="45" t="s">
        <v>327</v>
      </c>
      <c r="B279" s="29" t="s">
        <v>11</v>
      </c>
      <c r="C279" s="28" t="s">
        <v>309</v>
      </c>
      <c r="D279" s="38">
        <v>18</v>
      </c>
      <c r="E279" s="39"/>
      <c r="F279" s="4">
        <f t="shared" ref="F279" si="59">ROUND(D279*E279*1,2)</f>
        <v>0</v>
      </c>
    </row>
    <row r="280" spans="1:6" ht="22.5" x14ac:dyDescent="0.25">
      <c r="A280" s="46"/>
      <c r="B280" s="30"/>
      <c r="C280" s="28" t="s">
        <v>307</v>
      </c>
      <c r="D280" s="38"/>
      <c r="E280" s="39"/>
      <c r="F280" s="5"/>
    </row>
    <row r="281" spans="1:6" x14ac:dyDescent="0.25">
      <c r="A281" s="45" t="s">
        <v>328</v>
      </c>
      <c r="B281" s="29" t="s">
        <v>8</v>
      </c>
      <c r="C281" s="28" t="s">
        <v>312</v>
      </c>
      <c r="D281" s="38">
        <v>3</v>
      </c>
      <c r="E281" s="39"/>
      <c r="F281" s="4">
        <f t="shared" ref="F281" si="60">ROUND(D281*E281*1,2)</f>
        <v>0</v>
      </c>
    </row>
    <row r="282" spans="1:6" x14ac:dyDescent="0.25">
      <c r="A282" s="46"/>
      <c r="B282" s="30"/>
      <c r="C282" s="28" t="s">
        <v>447</v>
      </c>
      <c r="D282" s="38"/>
      <c r="E282" s="39"/>
      <c r="F282" s="5"/>
    </row>
    <row r="283" spans="1:6" x14ac:dyDescent="0.25">
      <c r="A283" s="45" t="s">
        <v>329</v>
      </c>
      <c r="B283" s="29" t="s">
        <v>8</v>
      </c>
      <c r="C283" s="28" t="s">
        <v>443</v>
      </c>
      <c r="D283" s="38">
        <v>3</v>
      </c>
      <c r="E283" s="39"/>
      <c r="F283" s="4">
        <f t="shared" ref="F283:F287" si="61">ROUND(D283*E283*1,2)</f>
        <v>0</v>
      </c>
    </row>
    <row r="284" spans="1:6" x14ac:dyDescent="0.25">
      <c r="A284" s="46"/>
      <c r="B284" s="30"/>
      <c r="C284" s="28" t="s">
        <v>445</v>
      </c>
      <c r="D284" s="38"/>
      <c r="E284" s="39"/>
      <c r="F284" s="5"/>
    </row>
    <row r="285" spans="1:6" x14ac:dyDescent="0.25">
      <c r="A285" s="45" t="s">
        <v>330</v>
      </c>
      <c r="B285" s="29" t="s">
        <v>8</v>
      </c>
      <c r="C285" s="28" t="s">
        <v>444</v>
      </c>
      <c r="D285" s="38">
        <v>33</v>
      </c>
      <c r="E285" s="39"/>
      <c r="F285" s="4">
        <f t="shared" ref="F285:F289" si="62">ROUND(D285*E285*1,2)</f>
        <v>0</v>
      </c>
    </row>
    <row r="286" spans="1:6" x14ac:dyDescent="0.25">
      <c r="A286" s="46"/>
      <c r="B286" s="30"/>
      <c r="C286" s="28" t="s">
        <v>446</v>
      </c>
      <c r="D286" s="38"/>
      <c r="E286" s="39"/>
      <c r="F286" s="5"/>
    </row>
    <row r="287" spans="1:6" x14ac:dyDescent="0.25">
      <c r="A287" s="45" t="s">
        <v>331</v>
      </c>
      <c r="B287" s="29" t="s">
        <v>8</v>
      </c>
      <c r="C287" s="28" t="s">
        <v>454</v>
      </c>
      <c r="D287" s="38">
        <v>3</v>
      </c>
      <c r="E287" s="39"/>
      <c r="F287" s="4">
        <f t="shared" si="61"/>
        <v>0</v>
      </c>
    </row>
    <row r="288" spans="1:6" x14ac:dyDescent="0.25">
      <c r="A288" s="46"/>
      <c r="B288" s="30"/>
      <c r="C288" s="28" t="s">
        <v>455</v>
      </c>
      <c r="D288" s="38"/>
      <c r="E288" s="39"/>
      <c r="F288" s="5"/>
    </row>
    <row r="289" spans="1:7" x14ac:dyDescent="0.25">
      <c r="A289" s="45" t="s">
        <v>332</v>
      </c>
      <c r="B289" s="29" t="s">
        <v>8</v>
      </c>
      <c r="C289" s="28" t="s">
        <v>449</v>
      </c>
      <c r="D289" s="38">
        <v>3</v>
      </c>
      <c r="E289" s="39"/>
      <c r="F289" s="4">
        <f t="shared" si="62"/>
        <v>0</v>
      </c>
    </row>
    <row r="290" spans="1:7" x14ac:dyDescent="0.25">
      <c r="A290" s="46"/>
      <c r="B290" s="30"/>
      <c r="C290" s="28" t="s">
        <v>448</v>
      </c>
      <c r="D290" s="38"/>
      <c r="E290" s="39"/>
      <c r="F290" s="5"/>
    </row>
    <row r="291" spans="1:7" x14ac:dyDescent="0.25">
      <c r="A291" s="45" t="s">
        <v>333</v>
      </c>
      <c r="B291" s="29" t="s">
        <v>12</v>
      </c>
      <c r="C291" s="28" t="s">
        <v>311</v>
      </c>
      <c r="D291" s="38">
        <v>30</v>
      </c>
      <c r="E291" s="39"/>
      <c r="F291" s="4">
        <f t="shared" ref="F291:F293" si="63">ROUND(D291*E291*1,2)</f>
        <v>0</v>
      </c>
    </row>
    <row r="292" spans="1:7" x14ac:dyDescent="0.25">
      <c r="A292" s="46"/>
      <c r="B292" s="30"/>
      <c r="C292" s="28" t="s">
        <v>310</v>
      </c>
      <c r="D292" s="38"/>
      <c r="E292" s="39"/>
      <c r="F292" s="5"/>
    </row>
    <row r="293" spans="1:7" x14ac:dyDescent="0.25">
      <c r="A293" s="45" t="s">
        <v>334</v>
      </c>
      <c r="B293" s="29" t="s">
        <v>11</v>
      </c>
      <c r="C293" s="28" t="s">
        <v>485</v>
      </c>
      <c r="D293" s="38">
        <v>480</v>
      </c>
      <c r="E293" s="39"/>
      <c r="F293" s="4">
        <f t="shared" si="63"/>
        <v>0</v>
      </c>
    </row>
    <row r="294" spans="1:7" s="36" customFormat="1" ht="67.5" x14ac:dyDescent="0.25">
      <c r="A294" s="46"/>
      <c r="B294" s="30"/>
      <c r="C294" s="28" t="s">
        <v>486</v>
      </c>
      <c r="D294" s="38"/>
      <c r="E294" s="39"/>
      <c r="F294" s="30"/>
      <c r="G294" s="65"/>
    </row>
    <row r="295" spans="1:7" x14ac:dyDescent="0.25">
      <c r="A295" s="45" t="s">
        <v>335</v>
      </c>
      <c r="B295" s="29" t="s">
        <v>11</v>
      </c>
      <c r="C295" s="28" t="s">
        <v>299</v>
      </c>
      <c r="D295" s="38">
        <v>90</v>
      </c>
      <c r="E295" s="39"/>
      <c r="F295" s="4">
        <f t="shared" ref="F295" si="64">ROUND(D295*E295*1,2)</f>
        <v>0</v>
      </c>
    </row>
    <row r="296" spans="1:7" ht="45" x14ac:dyDescent="0.25">
      <c r="A296" s="46"/>
      <c r="B296" s="30"/>
      <c r="C296" s="28" t="s">
        <v>300</v>
      </c>
      <c r="D296" s="38"/>
      <c r="E296" s="39"/>
      <c r="F296" s="5"/>
    </row>
    <row r="297" spans="1:7" x14ac:dyDescent="0.25">
      <c r="A297" s="45" t="s">
        <v>336</v>
      </c>
      <c r="B297" s="29" t="s">
        <v>11</v>
      </c>
      <c r="C297" s="28" t="s">
        <v>297</v>
      </c>
      <c r="D297" s="38">
        <v>180</v>
      </c>
      <c r="E297" s="39"/>
      <c r="F297" s="4">
        <f t="shared" ref="F297" si="65">ROUND(D297*E297*1,2)</f>
        <v>0</v>
      </c>
    </row>
    <row r="298" spans="1:7" ht="33.75" x14ac:dyDescent="0.25">
      <c r="A298" s="46"/>
      <c r="B298" s="30"/>
      <c r="C298" s="28" t="s">
        <v>298</v>
      </c>
      <c r="D298" s="38"/>
      <c r="E298" s="39"/>
      <c r="F298" s="5"/>
    </row>
    <row r="299" spans="1:7" x14ac:dyDescent="0.25">
      <c r="A299" s="45" t="s">
        <v>337</v>
      </c>
      <c r="B299" s="30" t="s">
        <v>11</v>
      </c>
      <c r="C299" s="28" t="s">
        <v>459</v>
      </c>
      <c r="D299" s="38">
        <v>480</v>
      </c>
      <c r="E299" s="39"/>
      <c r="F299" s="4">
        <f t="shared" ref="F299" si="66">ROUND(D299*E299*1,2)</f>
        <v>0</v>
      </c>
    </row>
    <row r="300" spans="1:7" ht="22.5" x14ac:dyDescent="0.25">
      <c r="A300" s="46"/>
      <c r="B300" s="30"/>
      <c r="C300" s="28" t="s">
        <v>458</v>
      </c>
      <c r="D300" s="38"/>
      <c r="E300" s="39"/>
      <c r="F300" s="5"/>
    </row>
    <row r="301" spans="1:7" x14ac:dyDescent="0.25">
      <c r="A301" s="45" t="s">
        <v>338</v>
      </c>
      <c r="B301" s="30" t="s">
        <v>11</v>
      </c>
      <c r="C301" s="28" t="s">
        <v>105</v>
      </c>
      <c r="D301" s="38">
        <v>240</v>
      </c>
      <c r="E301" s="39"/>
      <c r="F301" s="4">
        <f t="shared" ref="F301" si="67">ROUND(D301*E301*1,2)</f>
        <v>0</v>
      </c>
    </row>
    <row r="302" spans="1:7" ht="90" x14ac:dyDescent="0.25">
      <c r="A302" s="46"/>
      <c r="B302" s="30"/>
      <c r="C302" s="28" t="s">
        <v>107</v>
      </c>
      <c r="D302" s="38"/>
      <c r="E302" s="39"/>
      <c r="F302" s="5"/>
    </row>
    <row r="303" spans="1:7" x14ac:dyDescent="0.25">
      <c r="A303" s="45" t="s">
        <v>339</v>
      </c>
      <c r="B303" s="30" t="s">
        <v>11</v>
      </c>
      <c r="C303" s="28" t="s">
        <v>106</v>
      </c>
      <c r="D303" s="38">
        <v>120</v>
      </c>
      <c r="E303" s="39"/>
      <c r="F303" s="4">
        <f t="shared" ref="F303" si="68">ROUND(D303*E303*1,2)</f>
        <v>0</v>
      </c>
    </row>
    <row r="304" spans="1:7" ht="78.75" x14ac:dyDescent="0.25">
      <c r="A304" s="46"/>
      <c r="B304" s="30"/>
      <c r="C304" s="28" t="s">
        <v>110</v>
      </c>
      <c r="D304" s="38"/>
      <c r="E304" s="39"/>
      <c r="F304" s="5"/>
    </row>
    <row r="305" spans="1:6" x14ac:dyDescent="0.25">
      <c r="A305" s="45" t="s">
        <v>340</v>
      </c>
      <c r="B305" s="30" t="s">
        <v>11</v>
      </c>
      <c r="C305" s="28" t="s">
        <v>108</v>
      </c>
      <c r="D305" s="38">
        <v>225</v>
      </c>
      <c r="E305" s="39"/>
      <c r="F305" s="4">
        <f t="shared" ref="F305:F307" si="69">ROUND(D305*E305*1,2)</f>
        <v>0</v>
      </c>
    </row>
    <row r="306" spans="1:6" ht="90" x14ac:dyDescent="0.25">
      <c r="A306" s="46"/>
      <c r="B306" s="30"/>
      <c r="C306" s="28" t="s">
        <v>109</v>
      </c>
      <c r="D306" s="38"/>
      <c r="E306" s="39"/>
      <c r="F306" s="5"/>
    </row>
    <row r="307" spans="1:6" x14ac:dyDescent="0.25">
      <c r="A307" s="45" t="s">
        <v>341</v>
      </c>
      <c r="B307" s="30" t="s">
        <v>11</v>
      </c>
      <c r="C307" s="28" t="s">
        <v>456</v>
      </c>
      <c r="D307" s="38">
        <v>30</v>
      </c>
      <c r="E307" s="39"/>
      <c r="F307" s="4">
        <f t="shared" si="69"/>
        <v>0</v>
      </c>
    </row>
    <row r="308" spans="1:6" ht="33.75" x14ac:dyDescent="0.25">
      <c r="A308" s="46"/>
      <c r="B308" s="30"/>
      <c r="C308" s="28" t="s">
        <v>457</v>
      </c>
      <c r="D308" s="38"/>
      <c r="E308" s="39"/>
      <c r="F308" s="5"/>
    </row>
    <row r="309" spans="1:6" x14ac:dyDescent="0.25">
      <c r="A309" s="45" t="s">
        <v>342</v>
      </c>
      <c r="B309" s="29" t="s">
        <v>12</v>
      </c>
      <c r="C309" s="28" t="s">
        <v>61</v>
      </c>
      <c r="D309" s="38">
        <v>240</v>
      </c>
      <c r="E309" s="39"/>
      <c r="F309" s="4">
        <f t="shared" ref="F309" si="70">ROUND(D309*E309*1,2)</f>
        <v>0</v>
      </c>
    </row>
    <row r="310" spans="1:6" ht="22.5" x14ac:dyDescent="0.25">
      <c r="A310" s="46"/>
      <c r="B310" s="30"/>
      <c r="C310" s="28" t="s">
        <v>62</v>
      </c>
      <c r="D310" s="38"/>
      <c r="E310" s="39"/>
      <c r="F310" s="5"/>
    </row>
    <row r="311" spans="1:6" x14ac:dyDescent="0.25">
      <c r="A311" s="45" t="s">
        <v>343</v>
      </c>
      <c r="B311" s="29" t="s">
        <v>12</v>
      </c>
      <c r="C311" s="28" t="s">
        <v>63</v>
      </c>
      <c r="D311" s="38">
        <v>240</v>
      </c>
      <c r="E311" s="39"/>
      <c r="F311" s="4">
        <f t="shared" ref="F311:F313" si="71">ROUND(D311*E311*1,2)</f>
        <v>0</v>
      </c>
    </row>
    <row r="312" spans="1:6" ht="33.75" x14ac:dyDescent="0.25">
      <c r="A312" s="46"/>
      <c r="B312" s="30"/>
      <c r="C312" s="28" t="s">
        <v>64</v>
      </c>
      <c r="D312" s="38"/>
      <c r="E312" s="39"/>
      <c r="F312" s="5"/>
    </row>
    <row r="313" spans="1:6" x14ac:dyDescent="0.25">
      <c r="A313" s="45" t="s">
        <v>344</v>
      </c>
      <c r="B313" s="29" t="s">
        <v>12</v>
      </c>
      <c r="C313" s="28" t="s">
        <v>460</v>
      </c>
      <c r="D313" s="38">
        <v>36</v>
      </c>
      <c r="E313" s="39"/>
      <c r="F313" s="4">
        <f t="shared" si="71"/>
        <v>0</v>
      </c>
    </row>
    <row r="314" spans="1:6" ht="33.75" x14ac:dyDescent="0.25">
      <c r="A314" s="46"/>
      <c r="B314" s="30"/>
      <c r="C314" s="28" t="s">
        <v>461</v>
      </c>
      <c r="D314" s="38"/>
      <c r="E314" s="39"/>
      <c r="F314" s="5"/>
    </row>
    <row r="315" spans="1:6" x14ac:dyDescent="0.25">
      <c r="A315" s="45" t="s">
        <v>345</v>
      </c>
      <c r="B315" s="29" t="s">
        <v>12</v>
      </c>
      <c r="C315" s="28" t="s">
        <v>301</v>
      </c>
      <c r="D315" s="38">
        <v>60</v>
      </c>
      <c r="E315" s="39"/>
      <c r="F315" s="4">
        <f t="shared" ref="F315" si="72">ROUND(D315*E315*1,2)</f>
        <v>0</v>
      </c>
    </row>
    <row r="316" spans="1:6" x14ac:dyDescent="0.25">
      <c r="A316" s="46"/>
      <c r="B316" s="30"/>
      <c r="C316" s="28" t="s">
        <v>467</v>
      </c>
      <c r="D316" s="38"/>
      <c r="E316" s="39"/>
      <c r="F316" s="5"/>
    </row>
    <row r="317" spans="1:6" x14ac:dyDescent="0.25">
      <c r="A317" s="45" t="s">
        <v>450</v>
      </c>
      <c r="B317" s="29" t="s">
        <v>12</v>
      </c>
      <c r="C317" s="28" t="s">
        <v>302</v>
      </c>
      <c r="D317" s="38">
        <v>30</v>
      </c>
      <c r="E317" s="39"/>
      <c r="F317" s="4">
        <f t="shared" ref="F317" si="73">ROUND(D317*E317*1,2)</f>
        <v>0</v>
      </c>
    </row>
    <row r="318" spans="1:6" x14ac:dyDescent="0.25">
      <c r="A318" s="46"/>
      <c r="B318" s="30"/>
      <c r="C318" s="28" t="s">
        <v>316</v>
      </c>
      <c r="D318" s="38"/>
      <c r="E318" s="39"/>
      <c r="F318" s="5"/>
    </row>
    <row r="319" spans="1:6" x14ac:dyDescent="0.25">
      <c r="A319" s="45" t="s">
        <v>451</v>
      </c>
      <c r="B319" s="29" t="s">
        <v>11</v>
      </c>
      <c r="C319" s="28" t="s">
        <v>66</v>
      </c>
      <c r="D319" s="38">
        <v>270</v>
      </c>
      <c r="E319" s="39"/>
      <c r="F319" s="4">
        <f t="shared" ref="F319" si="74">ROUND(D319*E319*1,2)</f>
        <v>0</v>
      </c>
    </row>
    <row r="320" spans="1:6" ht="33.75" x14ac:dyDescent="0.25">
      <c r="A320" s="46"/>
      <c r="B320" s="30"/>
      <c r="C320" s="28" t="s">
        <v>67</v>
      </c>
      <c r="D320" s="38"/>
      <c r="E320" s="39"/>
      <c r="F320" s="5"/>
    </row>
    <row r="321" spans="1:7" x14ac:dyDescent="0.25">
      <c r="A321" s="45" t="s">
        <v>452</v>
      </c>
      <c r="B321" s="29" t="s">
        <v>11</v>
      </c>
      <c r="C321" s="28" t="s">
        <v>113</v>
      </c>
      <c r="D321" s="38">
        <v>600</v>
      </c>
      <c r="E321" s="39"/>
      <c r="F321" s="4">
        <f t="shared" ref="F321" si="75">ROUND(D321*E321*1,2)</f>
        <v>0</v>
      </c>
    </row>
    <row r="322" spans="1:7" ht="45" x14ac:dyDescent="0.25">
      <c r="A322" s="46"/>
      <c r="B322" s="30"/>
      <c r="C322" s="28" t="s">
        <v>114</v>
      </c>
      <c r="D322" s="38"/>
      <c r="E322" s="39"/>
      <c r="F322" s="5"/>
    </row>
    <row r="323" spans="1:7" x14ac:dyDescent="0.25">
      <c r="A323" s="45" t="s">
        <v>453</v>
      </c>
      <c r="B323" s="29" t="s">
        <v>8</v>
      </c>
      <c r="C323" s="28" t="s">
        <v>313</v>
      </c>
      <c r="D323" s="38">
        <v>36</v>
      </c>
      <c r="E323" s="39"/>
      <c r="F323" s="4">
        <f t="shared" ref="F323" si="76">ROUND(D323*E323*1,2)</f>
        <v>0</v>
      </c>
    </row>
    <row r="324" spans="1:7" x14ac:dyDescent="0.25">
      <c r="A324" s="46"/>
      <c r="B324" s="30"/>
      <c r="C324" s="28" t="s">
        <v>161</v>
      </c>
      <c r="D324" s="38"/>
      <c r="E324" s="39"/>
      <c r="F324" s="5"/>
    </row>
    <row r="325" spans="1:7" x14ac:dyDescent="0.25">
      <c r="A325" s="45" t="s">
        <v>462</v>
      </c>
      <c r="B325" s="29" t="s">
        <v>12</v>
      </c>
      <c r="C325" s="28" t="s">
        <v>314</v>
      </c>
      <c r="D325" s="38">
        <v>60</v>
      </c>
      <c r="E325" s="39"/>
      <c r="F325" s="4">
        <f t="shared" ref="F325" si="77">ROUND(D325*E325*1,2)</f>
        <v>0</v>
      </c>
    </row>
    <row r="326" spans="1:7" ht="33.75" x14ac:dyDescent="0.25">
      <c r="A326" s="46"/>
      <c r="B326" s="30"/>
      <c r="C326" s="28" t="s">
        <v>303</v>
      </c>
      <c r="D326" s="38"/>
      <c r="E326" s="39"/>
      <c r="F326" s="5"/>
    </row>
    <row r="327" spans="1:7" x14ac:dyDescent="0.25">
      <c r="A327" s="45" t="s">
        <v>463</v>
      </c>
      <c r="B327" s="29" t="s">
        <v>12</v>
      </c>
      <c r="C327" s="28" t="s">
        <v>315</v>
      </c>
      <c r="D327" s="38">
        <v>60</v>
      </c>
      <c r="E327" s="39"/>
      <c r="F327" s="4">
        <f t="shared" ref="F327" si="78">ROUND(D327*E327*1,2)</f>
        <v>0</v>
      </c>
    </row>
    <row r="328" spans="1:7" ht="45" x14ac:dyDescent="0.25">
      <c r="A328" s="46"/>
      <c r="B328" s="30"/>
      <c r="C328" s="28" t="s">
        <v>304</v>
      </c>
      <c r="D328" s="38"/>
      <c r="E328" s="39"/>
      <c r="F328" s="5"/>
    </row>
    <row r="329" spans="1:7" x14ac:dyDescent="0.25">
      <c r="A329" s="45" t="s">
        <v>487</v>
      </c>
      <c r="B329" s="29" t="s">
        <v>8</v>
      </c>
      <c r="C329" s="28" t="s">
        <v>305</v>
      </c>
      <c r="D329" s="38">
        <v>3</v>
      </c>
      <c r="E329" s="39"/>
      <c r="F329" s="4">
        <f t="shared" ref="F329" si="79">ROUND(D329*E329*1,2)</f>
        <v>0</v>
      </c>
    </row>
    <row r="330" spans="1:7" x14ac:dyDescent="0.25">
      <c r="A330" s="46"/>
      <c r="B330" s="30"/>
      <c r="C330" s="28" t="s">
        <v>488</v>
      </c>
      <c r="D330" s="38"/>
      <c r="E330" s="39"/>
      <c r="F330" s="5"/>
    </row>
    <row r="331" spans="1:7" x14ac:dyDescent="0.25">
      <c r="A331" s="44" t="s">
        <v>346</v>
      </c>
      <c r="B331" s="2" t="s">
        <v>6</v>
      </c>
      <c r="C331" s="6" t="s">
        <v>141</v>
      </c>
      <c r="D331" s="22"/>
      <c r="E331" s="35"/>
      <c r="F331" s="3">
        <f>SUM(F332:F345)</f>
        <v>0</v>
      </c>
    </row>
    <row r="332" spans="1:7" s="26" customFormat="1" x14ac:dyDescent="0.25">
      <c r="A332" s="45" t="s">
        <v>347</v>
      </c>
      <c r="B332" s="29" t="s">
        <v>7</v>
      </c>
      <c r="C332" s="28" t="s">
        <v>82</v>
      </c>
      <c r="D332" s="38">
        <v>580</v>
      </c>
      <c r="E332" s="39"/>
      <c r="F332" s="4">
        <f t="shared" ref="F332:F334" si="80">ROUND(D332*E332*1,2)</f>
        <v>0</v>
      </c>
      <c r="G332" s="63"/>
    </row>
    <row r="333" spans="1:7" s="26" customFormat="1" x14ac:dyDescent="0.25">
      <c r="A333" s="46"/>
      <c r="B333" s="30"/>
      <c r="C333" s="28" t="s">
        <v>142</v>
      </c>
      <c r="D333" s="38"/>
      <c r="E333" s="39"/>
      <c r="F333" s="4"/>
      <c r="G333" s="63"/>
    </row>
    <row r="334" spans="1:7" s="26" customFormat="1" x14ac:dyDescent="0.25">
      <c r="A334" s="45" t="s">
        <v>348</v>
      </c>
      <c r="B334" s="29" t="s">
        <v>7</v>
      </c>
      <c r="C334" s="28" t="s">
        <v>83</v>
      </c>
      <c r="D334" s="38">
        <v>3</v>
      </c>
      <c r="E334" s="39"/>
      <c r="F334" s="4">
        <f t="shared" si="80"/>
        <v>0</v>
      </c>
      <c r="G334" s="63"/>
    </row>
    <row r="335" spans="1:7" s="26" customFormat="1" ht="22.5" x14ac:dyDescent="0.25">
      <c r="A335" s="46"/>
      <c r="B335" s="30"/>
      <c r="C335" s="28" t="s">
        <v>395</v>
      </c>
      <c r="D335" s="38"/>
      <c r="E335" s="39"/>
      <c r="F335" s="5"/>
      <c r="G335" s="63"/>
    </row>
    <row r="336" spans="1:7" s="26" customFormat="1" x14ac:dyDescent="0.25">
      <c r="A336" s="45" t="s">
        <v>349</v>
      </c>
      <c r="B336" s="29" t="s">
        <v>7</v>
      </c>
      <c r="C336" s="28" t="s">
        <v>143</v>
      </c>
      <c r="D336" s="38">
        <v>18</v>
      </c>
      <c r="E336" s="39"/>
      <c r="F336" s="4">
        <f t="shared" ref="F336" si="81">ROUND(D336*E336*1,2)</f>
        <v>0</v>
      </c>
      <c r="G336" s="63"/>
    </row>
    <row r="337" spans="1:7" s="26" customFormat="1" ht="22.5" x14ac:dyDescent="0.25">
      <c r="A337" s="46"/>
      <c r="B337" s="30"/>
      <c r="C337" s="28" t="s">
        <v>396</v>
      </c>
      <c r="D337" s="38"/>
      <c r="E337" s="39"/>
      <c r="F337" s="5"/>
      <c r="G337" s="63"/>
    </row>
    <row r="338" spans="1:7" s="26" customFormat="1" x14ac:dyDescent="0.25">
      <c r="A338" s="45" t="s">
        <v>350</v>
      </c>
      <c r="B338" s="29" t="s">
        <v>7</v>
      </c>
      <c r="C338" s="28" t="s">
        <v>84</v>
      </c>
      <c r="D338" s="38">
        <v>3</v>
      </c>
      <c r="E338" s="39"/>
      <c r="F338" s="4">
        <f t="shared" ref="F338:F340" si="82">ROUND(D338*E338*1,2)</f>
        <v>0</v>
      </c>
      <c r="G338" s="63"/>
    </row>
    <row r="339" spans="1:7" s="26" customFormat="1" x14ac:dyDescent="0.25">
      <c r="A339" s="46"/>
      <c r="B339" s="30"/>
      <c r="C339" s="28" t="s">
        <v>397</v>
      </c>
      <c r="D339" s="38"/>
      <c r="E339" s="39"/>
      <c r="F339" s="4"/>
      <c r="G339" s="63"/>
    </row>
    <row r="340" spans="1:7" s="26" customFormat="1" x14ac:dyDescent="0.25">
      <c r="A340" s="45" t="s">
        <v>351</v>
      </c>
      <c r="B340" s="29" t="s">
        <v>7</v>
      </c>
      <c r="C340" s="28" t="s">
        <v>85</v>
      </c>
      <c r="D340" s="38">
        <v>180</v>
      </c>
      <c r="E340" s="39"/>
      <c r="F340" s="4">
        <f t="shared" si="82"/>
        <v>0</v>
      </c>
      <c r="G340" s="63"/>
    </row>
    <row r="341" spans="1:7" s="26" customFormat="1" ht="33.75" x14ac:dyDescent="0.25">
      <c r="A341" s="46"/>
      <c r="B341" s="30"/>
      <c r="C341" s="28" t="s">
        <v>398</v>
      </c>
      <c r="D341" s="38"/>
      <c r="E341" s="39"/>
      <c r="F341" s="5"/>
      <c r="G341" s="63"/>
    </row>
    <row r="342" spans="1:7" s="26" customFormat="1" x14ac:dyDescent="0.25">
      <c r="A342" s="45" t="s">
        <v>352</v>
      </c>
      <c r="B342" s="29" t="s">
        <v>8</v>
      </c>
      <c r="C342" s="28" t="s">
        <v>9</v>
      </c>
      <c r="D342" s="38">
        <v>72</v>
      </c>
      <c r="E342" s="39"/>
      <c r="F342" s="4">
        <f t="shared" ref="F342" si="83">ROUND(D342*E342*1,2)</f>
        <v>0</v>
      </c>
      <c r="G342" s="63"/>
    </row>
    <row r="343" spans="1:7" s="26" customFormat="1" ht="22.5" x14ac:dyDescent="0.25">
      <c r="A343" s="46"/>
      <c r="B343" s="30"/>
      <c r="C343" s="28" t="s">
        <v>10</v>
      </c>
      <c r="D343" s="38"/>
      <c r="E343" s="39"/>
      <c r="F343" s="5"/>
      <c r="G343" s="63"/>
    </row>
    <row r="344" spans="1:7" s="26" customFormat="1" x14ac:dyDescent="0.25">
      <c r="A344" s="45" t="s">
        <v>535</v>
      </c>
      <c r="B344" s="29" t="s">
        <v>8</v>
      </c>
      <c r="C344" s="28" t="s">
        <v>537</v>
      </c>
      <c r="D344" s="38">
        <v>1</v>
      </c>
      <c r="E344" s="39"/>
      <c r="F344" s="4">
        <f t="shared" ref="F344" si="84">ROUND(D344*E344*1,2)</f>
        <v>0</v>
      </c>
      <c r="G344" s="63"/>
    </row>
    <row r="345" spans="1:7" s="26" customFormat="1" ht="22.5" x14ac:dyDescent="0.25">
      <c r="A345" s="46"/>
      <c r="B345" s="30"/>
      <c r="C345" s="28" t="s">
        <v>536</v>
      </c>
      <c r="D345" s="38"/>
      <c r="E345" s="39"/>
      <c r="F345" s="5"/>
      <c r="G345" s="63"/>
    </row>
    <row r="346" spans="1:7" s="26" customFormat="1" x14ac:dyDescent="0.25">
      <c r="A346" s="44" t="s">
        <v>318</v>
      </c>
      <c r="B346" s="2" t="s">
        <v>6</v>
      </c>
      <c r="C346" s="6" t="s">
        <v>179</v>
      </c>
      <c r="D346" s="22"/>
      <c r="E346" s="35"/>
      <c r="F346" s="3">
        <f>SUM(F347:F348)</f>
        <v>0</v>
      </c>
      <c r="G346" s="63"/>
    </row>
    <row r="347" spans="1:7" s="26" customFormat="1" x14ac:dyDescent="0.25">
      <c r="A347" s="45" t="s">
        <v>317</v>
      </c>
      <c r="B347" s="29" t="s">
        <v>180</v>
      </c>
      <c r="C347" s="28" t="s">
        <v>181</v>
      </c>
      <c r="D347" s="38">
        <v>9</v>
      </c>
      <c r="E347" s="39"/>
      <c r="F347" s="4">
        <f t="shared" ref="F347" si="85">ROUND(D347*E347*1,2)</f>
        <v>0</v>
      </c>
      <c r="G347" s="63"/>
    </row>
    <row r="348" spans="1:7" s="26" customFormat="1" x14ac:dyDescent="0.25">
      <c r="A348" s="48"/>
      <c r="B348" s="24"/>
      <c r="C348" s="28" t="s">
        <v>182</v>
      </c>
      <c r="D348" s="23"/>
      <c r="E348" s="69"/>
      <c r="F348" s="24"/>
      <c r="G348" s="63"/>
    </row>
    <row r="349" spans="1:7" x14ac:dyDescent="0.25">
      <c r="A349" s="44" t="s">
        <v>356</v>
      </c>
      <c r="B349" s="2" t="s">
        <v>6</v>
      </c>
      <c r="C349" s="6" t="s">
        <v>354</v>
      </c>
      <c r="D349" s="22"/>
      <c r="E349" s="35"/>
      <c r="F349" s="3">
        <f>SUM(F350:F361)</f>
        <v>0</v>
      </c>
    </row>
    <row r="350" spans="1:7" x14ac:dyDescent="0.25">
      <c r="A350" s="45" t="s">
        <v>357</v>
      </c>
      <c r="B350" s="29" t="s">
        <v>353</v>
      </c>
      <c r="C350" s="28" t="s">
        <v>78</v>
      </c>
      <c r="D350" s="38">
        <v>1200</v>
      </c>
      <c r="E350" s="39"/>
      <c r="F350" s="4">
        <f t="shared" ref="F350" si="86">ROUND(D350*E350*1,2)</f>
        <v>0</v>
      </c>
    </row>
    <row r="351" spans="1:7" ht="45" x14ac:dyDescent="0.25">
      <c r="A351" s="46"/>
      <c r="B351" s="30"/>
      <c r="C351" s="28" t="s">
        <v>464</v>
      </c>
      <c r="D351" s="38"/>
      <c r="E351" s="39"/>
      <c r="F351" s="4"/>
    </row>
    <row r="352" spans="1:7" x14ac:dyDescent="0.25">
      <c r="A352" s="45" t="s">
        <v>358</v>
      </c>
      <c r="B352" s="29" t="s">
        <v>8</v>
      </c>
      <c r="C352" s="28" t="s">
        <v>79</v>
      </c>
      <c r="D352" s="38">
        <v>30</v>
      </c>
      <c r="E352" s="39"/>
      <c r="F352" s="4">
        <f t="shared" ref="F352:F354" si="87">ROUND(D352*E352*1,2)</f>
        <v>0</v>
      </c>
    </row>
    <row r="353" spans="1:7" ht="22.5" x14ac:dyDescent="0.25">
      <c r="A353" s="46"/>
      <c r="B353" s="30"/>
      <c r="C353" s="28" t="s">
        <v>355</v>
      </c>
      <c r="D353" s="38"/>
      <c r="E353" s="39"/>
      <c r="F353" s="4"/>
    </row>
    <row r="354" spans="1:7" x14ac:dyDescent="0.25">
      <c r="A354" s="45" t="s">
        <v>359</v>
      </c>
      <c r="B354" s="29" t="s">
        <v>80</v>
      </c>
      <c r="C354" s="31" t="s">
        <v>399</v>
      </c>
      <c r="D354" s="38">
        <v>120</v>
      </c>
      <c r="E354" s="39"/>
      <c r="F354" s="4">
        <f t="shared" si="87"/>
        <v>0</v>
      </c>
    </row>
    <row r="355" spans="1:7" x14ac:dyDescent="0.25">
      <c r="A355" s="46"/>
      <c r="C355" s="31" t="s">
        <v>533</v>
      </c>
      <c r="D355" s="38"/>
      <c r="E355" s="39"/>
      <c r="F355" s="5"/>
    </row>
    <row r="356" spans="1:7" x14ac:dyDescent="0.25">
      <c r="A356" s="45" t="s">
        <v>360</v>
      </c>
      <c r="B356" s="29" t="s">
        <v>8</v>
      </c>
      <c r="C356" s="28" t="s">
        <v>400</v>
      </c>
      <c r="D356" s="38">
        <v>24</v>
      </c>
      <c r="E356" s="39"/>
      <c r="F356" s="4">
        <f t="shared" ref="F356:F360" si="88">ROUND(D356*E356*1,2)</f>
        <v>0</v>
      </c>
    </row>
    <row r="357" spans="1:7" x14ac:dyDescent="0.25">
      <c r="A357" s="46"/>
      <c r="B357" s="30"/>
      <c r="C357" s="28" t="s">
        <v>400</v>
      </c>
      <c r="D357" s="38"/>
      <c r="E357" s="39"/>
      <c r="F357" s="5"/>
    </row>
    <row r="358" spans="1:7" x14ac:dyDescent="0.25">
      <c r="A358" s="45" t="s">
        <v>361</v>
      </c>
      <c r="B358" s="29" t="s">
        <v>8</v>
      </c>
      <c r="C358" s="28" t="s">
        <v>402</v>
      </c>
      <c r="D358" s="38">
        <v>3</v>
      </c>
      <c r="E358" s="39"/>
      <c r="F358" s="4">
        <f t="shared" si="88"/>
        <v>0</v>
      </c>
    </row>
    <row r="359" spans="1:7" x14ac:dyDescent="0.25">
      <c r="A359" s="46"/>
      <c r="B359" s="30"/>
      <c r="C359" s="28" t="s">
        <v>402</v>
      </c>
      <c r="D359" s="38"/>
      <c r="E359" s="39"/>
      <c r="F359" s="4"/>
    </row>
    <row r="360" spans="1:7" ht="22.5" x14ac:dyDescent="0.25">
      <c r="A360" s="45" t="s">
        <v>468</v>
      </c>
      <c r="B360" s="29" t="s">
        <v>17</v>
      </c>
      <c r="C360" s="28" t="s">
        <v>401</v>
      </c>
      <c r="D360" s="38">
        <v>3</v>
      </c>
      <c r="E360" s="39"/>
      <c r="F360" s="4">
        <f t="shared" si="88"/>
        <v>0</v>
      </c>
    </row>
    <row r="361" spans="1:7" ht="22.5" x14ac:dyDescent="0.25">
      <c r="A361" s="46"/>
      <c r="B361" s="5"/>
      <c r="C361" s="28" t="s">
        <v>401</v>
      </c>
      <c r="D361" s="38"/>
      <c r="E361" s="39"/>
      <c r="F361" s="5"/>
    </row>
    <row r="362" spans="1:7" x14ac:dyDescent="0.25">
      <c r="A362" s="44" t="s">
        <v>362</v>
      </c>
      <c r="B362" s="2" t="s">
        <v>6</v>
      </c>
      <c r="C362" s="6" t="s">
        <v>76</v>
      </c>
      <c r="D362" s="22"/>
      <c r="E362" s="17"/>
      <c r="F362" s="3">
        <f>F363</f>
        <v>0</v>
      </c>
    </row>
    <row r="363" spans="1:7" s="25" customFormat="1" x14ac:dyDescent="0.25">
      <c r="A363" s="45" t="s">
        <v>363</v>
      </c>
      <c r="B363" s="29" t="s">
        <v>8</v>
      </c>
      <c r="C363" s="28" t="s">
        <v>76</v>
      </c>
      <c r="D363" s="38">
        <v>36</v>
      </c>
      <c r="E363" s="39"/>
      <c r="F363" s="38">
        <f t="shared" ref="F363" si="89">ROUND(D363*E363*1,2)</f>
        <v>0</v>
      </c>
      <c r="G363" s="63"/>
    </row>
    <row r="364" spans="1:7" ht="78.75" x14ac:dyDescent="0.25">
      <c r="A364" s="50"/>
      <c r="B364" s="40"/>
      <c r="C364" s="41" t="s">
        <v>534</v>
      </c>
      <c r="D364" s="76"/>
      <c r="E364" s="70"/>
      <c r="F364" s="19"/>
    </row>
    <row r="365" spans="1:7" x14ac:dyDescent="0.25">
      <c r="A365" s="51"/>
      <c r="B365" s="15"/>
      <c r="C365" s="16"/>
      <c r="D365" s="27"/>
      <c r="E365" s="71"/>
      <c r="F365" s="15"/>
    </row>
    <row r="366" spans="1:7" x14ac:dyDescent="0.25">
      <c r="A366" s="52"/>
      <c r="B366" s="8"/>
      <c r="C366" s="10" t="s">
        <v>72</v>
      </c>
      <c r="D366" s="76"/>
      <c r="E366" s="70"/>
      <c r="F366" s="20">
        <f>F362+F349+F346+F331+F256+F221+F176+F141+F104+F95+F66+F41+F16+F3</f>
        <v>0</v>
      </c>
    </row>
    <row r="367" spans="1:7" x14ac:dyDescent="0.25">
      <c r="A367" s="53"/>
      <c r="B367"/>
      <c r="C367"/>
      <c r="D367" s="64"/>
      <c r="F367" s="7"/>
    </row>
    <row r="368" spans="1:7" x14ac:dyDescent="0.25">
      <c r="A368" s="53"/>
      <c r="B368"/>
      <c r="C368" t="s">
        <v>68</v>
      </c>
      <c r="D368">
        <v>6</v>
      </c>
      <c r="F368" s="7">
        <f>F366*0.06</f>
        <v>0</v>
      </c>
    </row>
    <row r="369" spans="1:6" x14ac:dyDescent="0.25">
      <c r="A369" s="54"/>
      <c r="B369" s="11"/>
      <c r="C369" s="11" t="s">
        <v>69</v>
      </c>
      <c r="D369" s="11">
        <v>13</v>
      </c>
      <c r="E369" s="73"/>
      <c r="F369" s="9">
        <f>F366*0.13</f>
        <v>0</v>
      </c>
    </row>
    <row r="370" spans="1:6" x14ac:dyDescent="0.25">
      <c r="A370" s="53"/>
      <c r="B370"/>
      <c r="C370"/>
      <c r="D370" s="64"/>
      <c r="F370" s="77"/>
    </row>
    <row r="371" spans="1:6" x14ac:dyDescent="0.25">
      <c r="A371" s="53"/>
      <c r="B371"/>
      <c r="C371" s="10" t="s">
        <v>73</v>
      </c>
      <c r="D371" s="64"/>
      <c r="F371" s="7">
        <f>F366+F368+F369</f>
        <v>0</v>
      </c>
    </row>
  </sheetData>
  <phoneticPr fontId="1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6503D-6BF6-424D-AAA1-51E5C64C1D50}">
  <dimension ref="A3:F32"/>
  <sheetViews>
    <sheetView workbookViewId="0">
      <selection activeCell="K29" sqref="K29"/>
    </sheetView>
  </sheetViews>
  <sheetFormatPr baseColWidth="10" defaultColWidth="9.140625" defaultRowHeight="15" x14ac:dyDescent="0.25"/>
  <cols>
    <col min="3" max="3" width="36.28515625" style="56" customWidth="1"/>
    <col min="4" max="4" width="2.85546875" customWidth="1"/>
    <col min="5" max="5" width="9.7109375" customWidth="1"/>
    <col min="6" max="6" width="20.42578125" bestFit="1" customWidth="1"/>
  </cols>
  <sheetData>
    <row r="3" spans="1:6" x14ac:dyDescent="0.25">
      <c r="F3" t="s">
        <v>539</v>
      </c>
    </row>
    <row r="4" spans="1:6" x14ac:dyDescent="0.25">
      <c r="A4" s="57">
        <v>1</v>
      </c>
      <c r="B4" s="78"/>
      <c r="C4" s="79" t="s">
        <v>481</v>
      </c>
      <c r="D4" s="80"/>
      <c r="F4" s="60">
        <f>'[1]PARTIDAS A RELLENAR'!F3</f>
        <v>0</v>
      </c>
    </row>
    <row r="5" spans="1:6" x14ac:dyDescent="0.25">
      <c r="A5" s="57">
        <v>2</v>
      </c>
      <c r="B5" s="78"/>
      <c r="C5" s="79" t="s">
        <v>81</v>
      </c>
      <c r="D5" s="80"/>
      <c r="F5" s="60">
        <f>'[1]PARTIDAS A RELLENAR'!F16</f>
        <v>0</v>
      </c>
    </row>
    <row r="6" spans="1:6" x14ac:dyDescent="0.25">
      <c r="A6" s="57">
        <v>3</v>
      </c>
      <c r="B6" s="78"/>
      <c r="C6" s="79" t="s">
        <v>20</v>
      </c>
      <c r="D6" s="80"/>
      <c r="F6" s="60">
        <f>'[1]PARTIDAS A RELLENAR'!F41</f>
        <v>0</v>
      </c>
    </row>
    <row r="7" spans="1:6" x14ac:dyDescent="0.25">
      <c r="A7" s="57">
        <v>4</v>
      </c>
      <c r="B7" s="78"/>
      <c r="C7" s="79" t="s">
        <v>149</v>
      </c>
      <c r="D7" s="80"/>
      <c r="F7" s="60">
        <f>'[1]PARTIDAS A RELLENAR'!F66</f>
        <v>0</v>
      </c>
    </row>
    <row r="8" spans="1:6" x14ac:dyDescent="0.25">
      <c r="A8" s="57">
        <v>5</v>
      </c>
      <c r="B8" s="78"/>
      <c r="C8" s="79" t="s">
        <v>65</v>
      </c>
      <c r="D8" s="80"/>
      <c r="F8" s="60">
        <f>'[1]PARTIDAS A RELLENAR'!F95</f>
        <v>0</v>
      </c>
    </row>
    <row r="9" spans="1:6" x14ac:dyDescent="0.25">
      <c r="A9" s="57">
        <v>6</v>
      </c>
      <c r="B9" s="78"/>
      <c r="C9" s="79" t="s">
        <v>176</v>
      </c>
      <c r="D9" s="80"/>
      <c r="F9" s="60">
        <f>'[1]PARTIDAS A RELLENAR'!F104</f>
        <v>0</v>
      </c>
    </row>
    <row r="10" spans="1:6" x14ac:dyDescent="0.25">
      <c r="A10" s="57">
        <v>7</v>
      </c>
      <c r="B10" s="78"/>
      <c r="C10" s="79" t="s">
        <v>239</v>
      </c>
      <c r="D10" s="80"/>
      <c r="F10" s="60">
        <f>'[1]PARTIDAS A RELLENAR'!F141</f>
        <v>0</v>
      </c>
    </row>
    <row r="11" spans="1:6" x14ac:dyDescent="0.25">
      <c r="A11" s="57">
        <v>8</v>
      </c>
      <c r="B11" s="78"/>
      <c r="C11" s="81" t="s">
        <v>177</v>
      </c>
      <c r="D11" s="80"/>
      <c r="F11" s="60">
        <f>'[1]PARTIDAS A RELLENAR'!F176</f>
        <v>0</v>
      </c>
    </row>
    <row r="12" spans="1:6" x14ac:dyDescent="0.25">
      <c r="A12" s="57">
        <v>9</v>
      </c>
      <c r="B12" s="78"/>
      <c r="C12" s="81" t="s">
        <v>159</v>
      </c>
      <c r="D12" s="80"/>
      <c r="F12" s="60">
        <f>'[1]PARTIDAS A RELLENAR'!F221</f>
        <v>0</v>
      </c>
    </row>
    <row r="13" spans="1:6" x14ac:dyDescent="0.25">
      <c r="A13" s="57">
        <v>10</v>
      </c>
      <c r="B13" s="78"/>
      <c r="C13" s="79" t="s">
        <v>287</v>
      </c>
      <c r="D13" s="80"/>
      <c r="F13" s="60">
        <f>'[1]PARTIDAS A RELLENAR'!F256</f>
        <v>0</v>
      </c>
    </row>
    <row r="14" spans="1:6" x14ac:dyDescent="0.25">
      <c r="A14" s="57">
        <v>11</v>
      </c>
      <c r="B14" s="78"/>
      <c r="C14" s="79" t="s">
        <v>141</v>
      </c>
      <c r="D14" s="80"/>
      <c r="F14" s="60">
        <f>'[1]PARTIDAS A RELLENAR'!F331</f>
        <v>0</v>
      </c>
    </row>
    <row r="15" spans="1:6" x14ac:dyDescent="0.25">
      <c r="A15" s="57">
        <v>12</v>
      </c>
      <c r="B15" s="78"/>
      <c r="C15" s="79" t="s">
        <v>179</v>
      </c>
      <c r="D15" s="82"/>
      <c r="F15" s="60">
        <f>'[1]PARTIDAS A RELLENAR'!F346</f>
        <v>0</v>
      </c>
    </row>
    <row r="16" spans="1:6" x14ac:dyDescent="0.25">
      <c r="A16" s="57">
        <v>13</v>
      </c>
      <c r="B16" s="78"/>
      <c r="C16" s="79" t="s">
        <v>354</v>
      </c>
      <c r="D16" s="82"/>
      <c r="F16" s="60">
        <f>'[1]PARTIDAS A RELLENAR'!F349</f>
        <v>0</v>
      </c>
    </row>
    <row r="17" spans="1:6" x14ac:dyDescent="0.25">
      <c r="A17" s="57">
        <v>14</v>
      </c>
      <c r="B17" s="78"/>
      <c r="C17" s="79" t="s">
        <v>76</v>
      </c>
      <c r="D17" s="82"/>
      <c r="F17" s="60">
        <f>'[1]PARTIDAS A RELLENAR'!F362</f>
        <v>0</v>
      </c>
    </row>
    <row r="18" spans="1:6" x14ac:dyDescent="0.25">
      <c r="B18" s="83"/>
      <c r="C18"/>
      <c r="D18" s="84"/>
      <c r="E18" s="61"/>
      <c r="F18" s="62"/>
    </row>
    <row r="20" spans="1:6" x14ac:dyDescent="0.25">
      <c r="C20"/>
    </row>
    <row r="21" spans="1:6" x14ac:dyDescent="0.25">
      <c r="C21" s="10" t="s">
        <v>72</v>
      </c>
      <c r="D21" s="11"/>
      <c r="F21" s="58">
        <f>SUM(F4:F17)</f>
        <v>0</v>
      </c>
    </row>
    <row r="22" spans="1:6" x14ac:dyDescent="0.25">
      <c r="C22"/>
    </row>
    <row r="23" spans="1:6" x14ac:dyDescent="0.25">
      <c r="C23" t="s">
        <v>70</v>
      </c>
      <c r="F23" s="7">
        <f>F21*0.06</f>
        <v>0</v>
      </c>
    </row>
    <row r="24" spans="1:6" x14ac:dyDescent="0.25">
      <c r="C24" t="s">
        <v>71</v>
      </c>
      <c r="F24" s="7">
        <f>F21*0.13</f>
        <v>0</v>
      </c>
    </row>
    <row r="25" spans="1:6" x14ac:dyDescent="0.25">
      <c r="C25"/>
    </row>
    <row r="26" spans="1:6" x14ac:dyDescent="0.25">
      <c r="C26" s="10" t="s">
        <v>73</v>
      </c>
      <c r="D26" s="11"/>
      <c r="F26" s="12">
        <f>F21+F23+F24</f>
        <v>0</v>
      </c>
    </row>
    <row r="27" spans="1:6" x14ac:dyDescent="0.25">
      <c r="C27"/>
    </row>
    <row r="28" spans="1:6" x14ac:dyDescent="0.25">
      <c r="C28" s="10" t="s">
        <v>75</v>
      </c>
      <c r="D28" s="11"/>
      <c r="E28" s="11"/>
      <c r="F28" s="12">
        <f>F26*0.21</f>
        <v>0</v>
      </c>
    </row>
    <row r="29" spans="1:6" x14ac:dyDescent="0.25">
      <c r="C29" s="85"/>
      <c r="F29" s="77"/>
    </row>
    <row r="30" spans="1:6" x14ac:dyDescent="0.25">
      <c r="C30" s="10" t="s">
        <v>74</v>
      </c>
      <c r="D30" s="11"/>
      <c r="E30" s="11"/>
      <c r="F30" s="11"/>
    </row>
    <row r="31" spans="1:6" x14ac:dyDescent="0.25">
      <c r="C31" s="59"/>
      <c r="D31" s="59"/>
      <c r="E31" s="59"/>
      <c r="F31" s="77">
        <f>F26+F28</f>
        <v>0</v>
      </c>
    </row>
    <row r="32" spans="1:6" x14ac:dyDescent="0.25">
      <c r="C32"/>
    </row>
  </sheetData>
  <pageMargins left="0.7" right="0.7" top="0.75" bottom="0.75"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PARTIDAS A RELLENAR</vt:lpstr>
      <vt:lpstr>RESUMEN CONTRATISTA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 Villanueva Llorente</dc:creator>
  <cp:lastModifiedBy>Ainara Herreros</cp:lastModifiedBy>
  <dcterms:created xsi:type="dcterms:W3CDTF">2021-04-12T12:43:27Z</dcterms:created>
  <dcterms:modified xsi:type="dcterms:W3CDTF">2024-07-05T05:42:40Z</dcterms:modified>
</cp:coreProperties>
</file>