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F:\Usr\_C_S_JUR\Word\0. DOCUMENTACIÓN EXPEDIENTES\3227\"/>
    </mc:Choice>
  </mc:AlternateContent>
  <xr:revisionPtr revIDLastSave="0" documentId="8_{5D85344D-8ACC-448C-AB82-C1AD28DB97C9}" xr6:coauthVersionLast="47" xr6:coauthVersionMax="47" xr10:uidLastSave="{00000000-0000-0000-0000-000000000000}"/>
  <bookViews>
    <workbookView xWindow="-120" yWindow="-120" windowWidth="29040" windowHeight="15720" xr2:uid="{67E0C782-CF2C-4998-AC65-283CEBACDAFE}"/>
  </bookViews>
  <sheets>
    <sheet name="Hoja1" sheetId="1" r:id="rId1"/>
  </sheets>
  <definedNames>
    <definedName name="_xlnm._FilterDatabase" localSheetId="0" hidden="1">Hoja1!$A$3:$M$12</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849" i="1" l="1"/>
  <c r="K3850" i="1"/>
  <c r="K3991" i="1"/>
  <c r="L4012" i="1"/>
  <c r="J4014" i="1"/>
  <c r="K4015" i="1" s="1"/>
  <c r="L4007" i="1"/>
  <c r="J4009" i="1"/>
  <c r="K4010" i="1" s="1"/>
  <c r="L4002" i="1"/>
  <c r="J4004" i="1"/>
  <c r="K4005" i="1" s="1"/>
  <c r="K4002" i="1" s="1"/>
  <c r="L3997" i="1"/>
  <c r="J3999" i="1"/>
  <c r="K4000" i="1" s="1"/>
  <c r="L3992" i="1"/>
  <c r="J3994" i="1"/>
  <c r="K3995" i="1" s="1"/>
  <c r="K3978" i="1"/>
  <c r="L3984" i="1"/>
  <c r="J3986" i="1"/>
  <c r="K3987" i="1" s="1"/>
  <c r="L3979" i="1"/>
  <c r="J3981" i="1"/>
  <c r="K3982" i="1" s="1"/>
  <c r="K3960" i="1"/>
  <c r="L3971" i="1"/>
  <c r="J3973" i="1"/>
  <c r="K3974" i="1" s="1"/>
  <c r="L3966" i="1"/>
  <c r="J3968" i="1"/>
  <c r="K3969" i="1" s="1"/>
  <c r="K3966" i="1" s="1"/>
  <c r="L3961" i="1"/>
  <c r="J3963" i="1"/>
  <c r="K3964" i="1" s="1"/>
  <c r="M3964" i="1" s="1"/>
  <c r="M3961" i="1" s="1"/>
  <c r="K3907" i="1"/>
  <c r="L3953" i="1"/>
  <c r="J3955" i="1"/>
  <c r="K3956" i="1" s="1"/>
  <c r="M3956" i="1" s="1"/>
  <c r="M3953" i="1" s="1"/>
  <c r="L3948" i="1"/>
  <c r="J3950" i="1"/>
  <c r="K3951" i="1" s="1"/>
  <c r="L3943" i="1"/>
  <c r="J3945" i="1"/>
  <c r="K3946" i="1" s="1"/>
  <c r="L3938" i="1"/>
  <c r="J3940" i="1"/>
  <c r="K3941" i="1" s="1"/>
  <c r="M3941" i="1" s="1"/>
  <c r="M3938" i="1" s="1"/>
  <c r="L3933" i="1"/>
  <c r="J3935" i="1"/>
  <c r="K3936" i="1" s="1"/>
  <c r="K3933" i="1" s="1"/>
  <c r="L3928" i="1"/>
  <c r="J3930" i="1"/>
  <c r="K3931" i="1" s="1"/>
  <c r="K3928" i="1" s="1"/>
  <c r="L3923" i="1"/>
  <c r="J3925" i="1"/>
  <c r="K3926" i="1" s="1"/>
  <c r="L3918" i="1"/>
  <c r="J3920" i="1"/>
  <c r="K3921" i="1" s="1"/>
  <c r="K3918" i="1" s="1"/>
  <c r="L3913" i="1"/>
  <c r="J3915" i="1"/>
  <c r="K3916" i="1" s="1"/>
  <c r="K3913" i="1" s="1"/>
  <c r="L3908" i="1"/>
  <c r="J3910" i="1"/>
  <c r="K3911" i="1" s="1"/>
  <c r="K3879" i="1"/>
  <c r="L3900" i="1"/>
  <c r="J3902" i="1"/>
  <c r="K3903" i="1" s="1"/>
  <c r="L3895" i="1"/>
  <c r="J3897" i="1"/>
  <c r="K3898" i="1" s="1"/>
  <c r="M3898" i="1" s="1"/>
  <c r="M3895" i="1" s="1"/>
  <c r="L3890" i="1"/>
  <c r="J3892" i="1"/>
  <c r="K3893" i="1" s="1"/>
  <c r="L3885" i="1"/>
  <c r="J3887" i="1"/>
  <c r="K3888" i="1" s="1"/>
  <c r="L3880" i="1"/>
  <c r="J3882" i="1"/>
  <c r="K3883" i="1" s="1"/>
  <c r="K3880" i="1" s="1"/>
  <c r="K3851" i="1"/>
  <c r="L3872" i="1"/>
  <c r="J3874" i="1"/>
  <c r="K3875" i="1" s="1"/>
  <c r="L3867" i="1"/>
  <c r="J3869" i="1"/>
  <c r="K3870" i="1" s="1"/>
  <c r="L3862" i="1"/>
  <c r="J3864" i="1"/>
  <c r="K3865" i="1" s="1"/>
  <c r="L3857" i="1"/>
  <c r="J3859" i="1"/>
  <c r="K3860" i="1" s="1"/>
  <c r="L3852" i="1"/>
  <c r="J3854" i="1"/>
  <c r="K3855" i="1" s="1"/>
  <c r="K3793" i="1"/>
  <c r="K3794" i="1"/>
  <c r="L3840" i="1"/>
  <c r="J3842" i="1"/>
  <c r="K3843" i="1" s="1"/>
  <c r="L3835" i="1"/>
  <c r="J3837" i="1"/>
  <c r="K3838" i="1" s="1"/>
  <c r="L3830" i="1"/>
  <c r="J3832" i="1"/>
  <c r="K3833" i="1" s="1"/>
  <c r="M3833" i="1" s="1"/>
  <c r="M3830" i="1" s="1"/>
  <c r="L3825" i="1"/>
  <c r="J3827" i="1"/>
  <c r="K3828" i="1" s="1"/>
  <c r="L3820" i="1"/>
  <c r="J3822" i="1"/>
  <c r="K3823" i="1" s="1"/>
  <c r="L3815" i="1"/>
  <c r="J3817" i="1"/>
  <c r="K3818" i="1" s="1"/>
  <c r="L3810" i="1"/>
  <c r="J3812" i="1"/>
  <c r="K3813" i="1" s="1"/>
  <c r="K3810" i="1" s="1"/>
  <c r="L3805" i="1"/>
  <c r="J3807" i="1"/>
  <c r="K3808" i="1" s="1"/>
  <c r="L3800" i="1"/>
  <c r="J3802" i="1"/>
  <c r="K3803" i="1" s="1"/>
  <c r="L3795" i="1"/>
  <c r="J3797" i="1"/>
  <c r="K3798" i="1" s="1"/>
  <c r="K3782" i="1"/>
  <c r="K3783" i="1"/>
  <c r="L3784" i="1"/>
  <c r="J3786" i="1"/>
  <c r="K3787" i="1" s="1"/>
  <c r="M3781" i="1"/>
  <c r="K3733" i="1"/>
  <c r="K3734" i="1"/>
  <c r="L3772" i="1"/>
  <c r="J3774" i="1"/>
  <c r="K3775" i="1" s="1"/>
  <c r="L3767" i="1"/>
  <c r="J3769" i="1"/>
  <c r="K3770" i="1" s="1"/>
  <c r="L3762" i="1"/>
  <c r="J3764" i="1"/>
  <c r="K3765" i="1" s="1"/>
  <c r="L3751" i="1"/>
  <c r="J3759" i="1"/>
  <c r="J3758" i="1"/>
  <c r="J3757" i="1"/>
  <c r="J3756" i="1"/>
  <c r="J3755" i="1"/>
  <c r="J3754" i="1"/>
  <c r="J3753" i="1"/>
  <c r="L3740" i="1"/>
  <c r="J3748" i="1"/>
  <c r="J3747" i="1"/>
  <c r="J3746" i="1"/>
  <c r="J3745" i="1"/>
  <c r="J3744" i="1"/>
  <c r="J3743" i="1"/>
  <c r="J3742" i="1"/>
  <c r="L3735" i="1"/>
  <c r="J3737" i="1"/>
  <c r="K3738" i="1" s="1"/>
  <c r="K3735" i="1" s="1"/>
  <c r="K3675" i="1"/>
  <c r="K3676" i="1"/>
  <c r="L3724" i="1"/>
  <c r="J3726" i="1"/>
  <c r="K3727" i="1" s="1"/>
  <c r="L3719" i="1"/>
  <c r="J3721" i="1"/>
  <c r="K3722" i="1" s="1"/>
  <c r="L3714" i="1"/>
  <c r="J3716" i="1"/>
  <c r="K3717" i="1" s="1"/>
  <c r="L3707" i="1"/>
  <c r="J3711" i="1"/>
  <c r="J3710" i="1"/>
  <c r="J3709" i="1"/>
  <c r="L3702" i="1"/>
  <c r="J3704" i="1"/>
  <c r="K3705" i="1" s="1"/>
  <c r="L3697" i="1"/>
  <c r="J3699" i="1"/>
  <c r="K3700" i="1" s="1"/>
  <c r="L3692" i="1"/>
  <c r="J3694" i="1"/>
  <c r="K3695" i="1" s="1"/>
  <c r="K3692" i="1" s="1"/>
  <c r="L3684" i="1"/>
  <c r="J3689" i="1"/>
  <c r="J3688" i="1"/>
  <c r="J3687" i="1"/>
  <c r="J3686" i="1"/>
  <c r="L3677" i="1"/>
  <c r="J3681" i="1"/>
  <c r="J3680" i="1"/>
  <c r="J3679" i="1"/>
  <c r="M3672" i="1"/>
  <c r="K3632" i="1"/>
  <c r="K3633" i="1"/>
  <c r="L3661" i="1"/>
  <c r="J3665" i="1"/>
  <c r="J3664" i="1"/>
  <c r="J3663" i="1"/>
  <c r="L3656" i="1"/>
  <c r="J3658" i="1"/>
  <c r="K3659" i="1" s="1"/>
  <c r="L3650" i="1"/>
  <c r="J3653" i="1"/>
  <c r="J3652" i="1"/>
  <c r="L3645" i="1"/>
  <c r="J3647" i="1"/>
  <c r="K3648" i="1" s="1"/>
  <c r="L3639" i="1"/>
  <c r="J3642" i="1"/>
  <c r="J3641" i="1"/>
  <c r="L3634" i="1"/>
  <c r="J3636" i="1"/>
  <c r="K3637" i="1" s="1"/>
  <c r="K3634" i="1" s="1"/>
  <c r="K3581" i="1"/>
  <c r="K3582" i="1"/>
  <c r="L3623" i="1"/>
  <c r="J3625" i="1"/>
  <c r="K3626" i="1" s="1"/>
  <c r="L3618" i="1"/>
  <c r="J3620" i="1"/>
  <c r="K3621" i="1" s="1"/>
  <c r="L3613" i="1"/>
  <c r="J3615" i="1"/>
  <c r="K3616" i="1" s="1"/>
  <c r="L3608" i="1"/>
  <c r="J3610" i="1"/>
  <c r="K3611" i="1" s="1"/>
  <c r="K3608" i="1" s="1"/>
  <c r="L3603" i="1"/>
  <c r="J3605" i="1"/>
  <c r="K3606" i="1" s="1"/>
  <c r="L3598" i="1"/>
  <c r="J3600" i="1"/>
  <c r="K3601" i="1" s="1"/>
  <c r="L3593" i="1"/>
  <c r="J3595" i="1"/>
  <c r="K3596" i="1" s="1"/>
  <c r="L3588" i="1"/>
  <c r="J3590" i="1"/>
  <c r="K3591" i="1" s="1"/>
  <c r="L3583" i="1"/>
  <c r="J3585" i="1"/>
  <c r="K3586" i="1" s="1"/>
  <c r="K3583" i="1" s="1"/>
  <c r="M3578" i="1"/>
  <c r="K3521" i="1"/>
  <c r="K3522" i="1"/>
  <c r="L3569" i="1"/>
  <c r="J3571" i="1"/>
  <c r="K3572" i="1" s="1"/>
  <c r="L3564" i="1"/>
  <c r="J3566" i="1"/>
  <c r="K3567" i="1" s="1"/>
  <c r="L3559" i="1"/>
  <c r="J3561" i="1"/>
  <c r="K3562" i="1" s="1"/>
  <c r="L3554" i="1"/>
  <c r="J3556" i="1"/>
  <c r="K3557" i="1" s="1"/>
  <c r="L3549" i="1"/>
  <c r="J3551" i="1"/>
  <c r="K3552" i="1" s="1"/>
  <c r="L3544" i="1"/>
  <c r="J3546" i="1"/>
  <c r="K3547" i="1" s="1"/>
  <c r="M3547" i="1" s="1"/>
  <c r="M3544" i="1" s="1"/>
  <c r="L3537" i="1"/>
  <c r="J3541" i="1"/>
  <c r="J3540" i="1"/>
  <c r="J3539" i="1"/>
  <c r="L3532" i="1"/>
  <c r="J3534" i="1"/>
  <c r="K3535" i="1" s="1"/>
  <c r="K3532" i="1" s="1"/>
  <c r="L3523" i="1"/>
  <c r="J3529" i="1"/>
  <c r="J3528" i="1"/>
  <c r="J3527" i="1"/>
  <c r="J3526" i="1"/>
  <c r="J3525" i="1"/>
  <c r="K3440" i="1"/>
  <c r="K3441" i="1"/>
  <c r="L3512" i="1"/>
  <c r="J3514" i="1"/>
  <c r="K3515" i="1" s="1"/>
  <c r="L3505" i="1"/>
  <c r="J3509" i="1"/>
  <c r="J3508" i="1"/>
  <c r="J3507" i="1"/>
  <c r="L3500" i="1"/>
  <c r="J3502" i="1"/>
  <c r="K3503" i="1" s="1"/>
  <c r="L3495" i="1"/>
  <c r="J3497" i="1"/>
  <c r="K3498" i="1" s="1"/>
  <c r="K3495" i="1" s="1"/>
  <c r="L3488" i="1"/>
  <c r="J3492" i="1"/>
  <c r="J3491" i="1"/>
  <c r="J3490" i="1"/>
  <c r="L3483" i="1"/>
  <c r="J3485" i="1"/>
  <c r="K3486" i="1" s="1"/>
  <c r="K3483" i="1" s="1"/>
  <c r="L3474" i="1"/>
  <c r="J3480" i="1"/>
  <c r="J3479" i="1"/>
  <c r="J3478" i="1"/>
  <c r="J3477" i="1"/>
  <c r="J3476" i="1"/>
  <c r="L3466" i="1"/>
  <c r="J3471" i="1"/>
  <c r="J3470" i="1"/>
  <c r="J3469" i="1"/>
  <c r="J3468" i="1"/>
  <c r="L3460" i="1"/>
  <c r="J3463" i="1"/>
  <c r="J3462" i="1"/>
  <c r="L3454" i="1"/>
  <c r="J3457" i="1"/>
  <c r="J3456" i="1"/>
  <c r="L3448" i="1"/>
  <c r="J3451" i="1"/>
  <c r="J3450" i="1"/>
  <c r="L3442" i="1"/>
  <c r="J3445" i="1"/>
  <c r="J3444" i="1"/>
  <c r="K3380" i="1"/>
  <c r="K3381" i="1"/>
  <c r="L3431" i="1"/>
  <c r="J3433" i="1"/>
  <c r="K3434" i="1" s="1"/>
  <c r="L3426" i="1"/>
  <c r="J3428" i="1"/>
  <c r="K3429" i="1" s="1"/>
  <c r="M3429" i="1" s="1"/>
  <c r="M3426" i="1" s="1"/>
  <c r="L3419" i="1"/>
  <c r="J3423" i="1"/>
  <c r="J3422" i="1"/>
  <c r="J3421" i="1"/>
  <c r="L3412" i="1"/>
  <c r="J3416" i="1"/>
  <c r="J3415" i="1"/>
  <c r="J3414" i="1"/>
  <c r="L3407" i="1"/>
  <c r="J3409" i="1"/>
  <c r="K3410" i="1" s="1"/>
  <c r="K3407" i="1" s="1"/>
  <c r="L3402" i="1"/>
  <c r="J3404" i="1"/>
  <c r="K3405" i="1" s="1"/>
  <c r="M3405" i="1" s="1"/>
  <c r="M3402" i="1" s="1"/>
  <c r="L3397" i="1"/>
  <c r="J3399" i="1"/>
  <c r="K3400" i="1" s="1"/>
  <c r="K3397" i="1" s="1"/>
  <c r="L3392" i="1"/>
  <c r="J3394" i="1"/>
  <c r="K3395" i="1" s="1"/>
  <c r="M3395" i="1" s="1"/>
  <c r="M3392" i="1" s="1"/>
  <c r="L3387" i="1"/>
  <c r="J3389" i="1"/>
  <c r="K3390" i="1" s="1"/>
  <c r="L3382" i="1"/>
  <c r="J3384" i="1"/>
  <c r="K3385" i="1" s="1"/>
  <c r="M3385" i="1" s="1"/>
  <c r="M3382" i="1" s="1"/>
  <c r="K3260" i="1"/>
  <c r="K3261" i="1"/>
  <c r="L3371" i="1"/>
  <c r="J3373" i="1"/>
  <c r="K3374" i="1" s="1"/>
  <c r="L3363" i="1"/>
  <c r="J3368" i="1"/>
  <c r="J3367" i="1"/>
  <c r="J3366" i="1"/>
  <c r="J3365" i="1"/>
  <c r="L3353" i="1"/>
  <c r="J3360" i="1"/>
  <c r="J3359" i="1"/>
  <c r="J3358" i="1"/>
  <c r="J3357" i="1"/>
  <c r="J3356" i="1"/>
  <c r="J3355" i="1"/>
  <c r="L3344" i="1"/>
  <c r="J3350" i="1"/>
  <c r="J3349" i="1"/>
  <c r="J3348" i="1"/>
  <c r="J3347" i="1"/>
  <c r="J3346" i="1"/>
  <c r="L3339" i="1"/>
  <c r="J3341" i="1"/>
  <c r="K3342" i="1" s="1"/>
  <c r="K3339" i="1" s="1"/>
  <c r="L3334" i="1"/>
  <c r="J3336" i="1"/>
  <c r="K3337" i="1" s="1"/>
  <c r="L3329" i="1"/>
  <c r="J3331" i="1"/>
  <c r="K3332" i="1" s="1"/>
  <c r="L3324" i="1"/>
  <c r="J3326" i="1"/>
  <c r="K3327" i="1" s="1"/>
  <c r="K3324" i="1" s="1"/>
  <c r="L3319" i="1"/>
  <c r="J3321" i="1"/>
  <c r="K3322" i="1" s="1"/>
  <c r="K3319" i="1" s="1"/>
  <c r="L3314" i="1"/>
  <c r="J3316" i="1"/>
  <c r="K3317" i="1" s="1"/>
  <c r="L3309" i="1"/>
  <c r="J3311" i="1"/>
  <c r="K3312" i="1" s="1"/>
  <c r="L3302" i="1"/>
  <c r="J3306" i="1"/>
  <c r="J3305" i="1"/>
  <c r="J3304" i="1"/>
  <c r="L3296" i="1"/>
  <c r="J3299" i="1"/>
  <c r="J3298" i="1"/>
  <c r="L3286" i="1"/>
  <c r="J3293" i="1"/>
  <c r="J3292" i="1"/>
  <c r="J3291" i="1"/>
  <c r="J3290" i="1"/>
  <c r="J3289" i="1"/>
  <c r="J3288" i="1"/>
  <c r="L3278" i="1"/>
  <c r="J3283" i="1"/>
  <c r="J3282" i="1"/>
  <c r="J3281" i="1"/>
  <c r="J3280" i="1"/>
  <c r="L3272" i="1"/>
  <c r="J3275" i="1"/>
  <c r="J3274" i="1"/>
  <c r="L3267" i="1"/>
  <c r="J3269" i="1"/>
  <c r="K3270" i="1" s="1"/>
  <c r="L3262" i="1"/>
  <c r="J3264" i="1"/>
  <c r="K3265" i="1" s="1"/>
  <c r="K3262" i="1" s="1"/>
  <c r="M3257" i="1"/>
  <c r="K3188" i="1"/>
  <c r="K3189" i="1"/>
  <c r="L3248" i="1"/>
  <c r="J3250" i="1"/>
  <c r="K3251" i="1" s="1"/>
  <c r="L3243" i="1"/>
  <c r="J3245" i="1"/>
  <c r="K3246" i="1" s="1"/>
  <c r="L3238" i="1"/>
  <c r="J3240" i="1"/>
  <c r="K3241" i="1" s="1"/>
  <c r="L3233" i="1"/>
  <c r="J3235" i="1"/>
  <c r="K3236" i="1" s="1"/>
  <c r="L3228" i="1"/>
  <c r="J3230" i="1"/>
  <c r="K3231" i="1" s="1"/>
  <c r="L3223" i="1"/>
  <c r="J3225" i="1"/>
  <c r="K3226" i="1" s="1"/>
  <c r="K3223" i="1" s="1"/>
  <c r="L3218" i="1"/>
  <c r="J3220" i="1"/>
  <c r="K3221" i="1" s="1"/>
  <c r="L3213" i="1"/>
  <c r="J3215" i="1"/>
  <c r="K3216" i="1" s="1"/>
  <c r="K3213" i="1" s="1"/>
  <c r="L3208" i="1"/>
  <c r="J3210" i="1"/>
  <c r="K3211" i="1" s="1"/>
  <c r="L3203" i="1"/>
  <c r="J3205" i="1"/>
  <c r="K3206" i="1" s="1"/>
  <c r="L3195" i="1"/>
  <c r="J3200" i="1"/>
  <c r="J3199" i="1"/>
  <c r="J3198" i="1"/>
  <c r="J3197" i="1"/>
  <c r="L3190" i="1"/>
  <c r="J3192" i="1"/>
  <c r="K3193" i="1" s="1"/>
  <c r="M3193" i="1" s="1"/>
  <c r="M3190" i="1" s="1"/>
  <c r="K3153" i="1"/>
  <c r="K3154" i="1"/>
  <c r="L3177" i="1"/>
  <c r="J3181" i="1"/>
  <c r="J3180" i="1"/>
  <c r="J3179" i="1"/>
  <c r="L3171" i="1"/>
  <c r="J3174" i="1"/>
  <c r="J3173" i="1"/>
  <c r="L3165" i="1"/>
  <c r="J3168" i="1"/>
  <c r="J3167" i="1"/>
  <c r="L3160" i="1"/>
  <c r="J3162" i="1"/>
  <c r="K3163" i="1" s="1"/>
  <c r="L3155" i="1"/>
  <c r="J3157" i="1"/>
  <c r="K3158" i="1" s="1"/>
  <c r="K3155" i="1" s="1"/>
  <c r="M3150" i="1"/>
  <c r="K3113" i="1"/>
  <c r="K3114" i="1"/>
  <c r="L3141" i="1"/>
  <c r="J3143" i="1"/>
  <c r="K3144" i="1" s="1"/>
  <c r="K3141" i="1" s="1"/>
  <c r="L3134" i="1"/>
  <c r="J3138" i="1"/>
  <c r="J3137" i="1"/>
  <c r="J3136" i="1"/>
  <c r="L3127" i="1"/>
  <c r="J3131" i="1"/>
  <c r="J3130" i="1"/>
  <c r="J3129" i="1"/>
  <c r="L3121" i="1"/>
  <c r="J3124" i="1"/>
  <c r="J3123" i="1"/>
  <c r="L3115" i="1"/>
  <c r="J3118" i="1"/>
  <c r="J3117" i="1"/>
  <c r="M3110" i="1"/>
  <c r="M3107" i="1"/>
  <c r="K3076" i="1"/>
  <c r="K3077" i="1"/>
  <c r="L3098" i="1"/>
  <c r="J3100" i="1"/>
  <c r="K3101" i="1" s="1"/>
  <c r="K3098" i="1" s="1"/>
  <c r="L3089" i="1"/>
  <c r="J3095" i="1"/>
  <c r="J3094" i="1"/>
  <c r="J3093" i="1"/>
  <c r="J3092" i="1"/>
  <c r="J3091" i="1"/>
  <c r="L3083" i="1"/>
  <c r="J3086" i="1"/>
  <c r="J3085" i="1"/>
  <c r="L3078" i="1"/>
  <c r="J3080" i="1"/>
  <c r="K3081" i="1" s="1"/>
  <c r="M3073" i="1"/>
  <c r="K3012" i="1"/>
  <c r="K3013" i="1"/>
  <c r="L3064" i="1"/>
  <c r="J3066" i="1"/>
  <c r="K3067" i="1" s="1"/>
  <c r="L3059" i="1"/>
  <c r="J3061" i="1"/>
  <c r="K3062" i="1" s="1"/>
  <c r="K3059" i="1" s="1"/>
  <c r="L3054" i="1"/>
  <c r="J3056" i="1"/>
  <c r="K3057" i="1" s="1"/>
  <c r="L3049" i="1"/>
  <c r="J3051" i="1"/>
  <c r="K3052" i="1" s="1"/>
  <c r="K3049" i="1" s="1"/>
  <c r="L3044" i="1"/>
  <c r="J3046" i="1"/>
  <c r="K3047" i="1" s="1"/>
  <c r="M3047" i="1" s="1"/>
  <c r="M3044" i="1" s="1"/>
  <c r="L3039" i="1"/>
  <c r="J3041" i="1"/>
  <c r="K3042" i="1" s="1"/>
  <c r="K3039" i="1" s="1"/>
  <c r="L3033" i="1"/>
  <c r="J3036" i="1"/>
  <c r="J3035" i="1"/>
  <c r="L3028" i="1"/>
  <c r="J3030" i="1"/>
  <c r="K3031" i="1" s="1"/>
  <c r="L3023" i="1"/>
  <c r="J3025" i="1"/>
  <c r="K3026" i="1" s="1"/>
  <c r="L3014" i="1"/>
  <c r="J3020" i="1"/>
  <c r="J3019" i="1"/>
  <c r="J3018" i="1"/>
  <c r="J3017" i="1"/>
  <c r="J3016" i="1"/>
  <c r="K3001" i="1"/>
  <c r="K3002" i="1"/>
  <c r="L3003" i="1"/>
  <c r="J3005" i="1"/>
  <c r="K3006" i="1" s="1"/>
  <c r="M2998" i="1"/>
  <c r="K2877" i="1"/>
  <c r="K2878" i="1"/>
  <c r="L2989" i="1"/>
  <c r="J2991" i="1"/>
  <c r="K2992" i="1" s="1"/>
  <c r="K2989" i="1" s="1"/>
  <c r="L2984" i="1"/>
  <c r="J2986" i="1"/>
  <c r="K2987" i="1" s="1"/>
  <c r="K2984" i="1" s="1"/>
  <c r="L2979" i="1"/>
  <c r="J2981" i="1"/>
  <c r="K2982" i="1" s="1"/>
  <c r="K2979" i="1" s="1"/>
  <c r="L2974" i="1"/>
  <c r="J2976" i="1"/>
  <c r="K2977" i="1" s="1"/>
  <c r="L2967" i="1"/>
  <c r="J2971" i="1"/>
  <c r="J2970" i="1"/>
  <c r="J2969" i="1"/>
  <c r="L2953" i="1"/>
  <c r="J2964" i="1"/>
  <c r="J2963" i="1"/>
  <c r="J2962" i="1"/>
  <c r="J2961" i="1"/>
  <c r="J2960" i="1"/>
  <c r="J2959" i="1"/>
  <c r="J2958" i="1"/>
  <c r="J2957" i="1"/>
  <c r="J2956" i="1"/>
  <c r="J2955" i="1"/>
  <c r="L2945" i="1"/>
  <c r="J2950" i="1"/>
  <c r="J2949" i="1"/>
  <c r="J2948" i="1"/>
  <c r="J2947" i="1"/>
  <c r="L2939" i="1"/>
  <c r="J2942" i="1"/>
  <c r="J2941" i="1"/>
  <c r="L2934" i="1"/>
  <c r="J2936" i="1"/>
  <c r="K2937" i="1" s="1"/>
  <c r="L2929" i="1"/>
  <c r="J2931" i="1"/>
  <c r="K2932" i="1" s="1"/>
  <c r="L2924" i="1"/>
  <c r="J2926" i="1"/>
  <c r="K2927" i="1" s="1"/>
  <c r="K2924" i="1" s="1"/>
  <c r="L2919" i="1"/>
  <c r="J2921" i="1"/>
  <c r="K2922" i="1" s="1"/>
  <c r="K2919" i="1" s="1"/>
  <c r="L2914" i="1"/>
  <c r="J2916" i="1"/>
  <c r="K2917" i="1" s="1"/>
  <c r="K2914" i="1" s="1"/>
  <c r="L2908" i="1"/>
  <c r="J2911" i="1"/>
  <c r="J2910" i="1"/>
  <c r="L2899" i="1"/>
  <c r="J2905" i="1"/>
  <c r="J2904" i="1"/>
  <c r="J2903" i="1"/>
  <c r="J2902" i="1"/>
  <c r="J2901" i="1"/>
  <c r="L2892" i="1"/>
  <c r="J2896" i="1"/>
  <c r="J2895" i="1"/>
  <c r="J2894" i="1"/>
  <c r="L2879" i="1"/>
  <c r="J2889" i="1"/>
  <c r="J2888" i="1"/>
  <c r="J2887" i="1"/>
  <c r="J2886" i="1"/>
  <c r="J2885" i="1"/>
  <c r="J2884" i="1"/>
  <c r="J2883" i="1"/>
  <c r="J2882" i="1"/>
  <c r="J2881" i="1"/>
  <c r="K2861" i="1"/>
  <c r="K2862" i="1"/>
  <c r="L2868" i="1"/>
  <c r="J2870" i="1"/>
  <c r="K2871" i="1" s="1"/>
  <c r="M2871" i="1" s="1"/>
  <c r="M2868" i="1" s="1"/>
  <c r="L2863" i="1"/>
  <c r="J2865" i="1"/>
  <c r="K2866" i="1" s="1"/>
  <c r="K2820" i="1"/>
  <c r="K2821" i="1"/>
  <c r="L2852" i="1"/>
  <c r="J2854" i="1"/>
  <c r="K2855" i="1" s="1"/>
  <c r="L2846" i="1"/>
  <c r="J2849" i="1"/>
  <c r="J2848" i="1"/>
  <c r="L2838" i="1"/>
  <c r="J2843" i="1"/>
  <c r="J2842" i="1"/>
  <c r="J2841" i="1"/>
  <c r="J2840" i="1"/>
  <c r="L2832" i="1"/>
  <c r="J2835" i="1"/>
  <c r="J2834" i="1"/>
  <c r="L2827" i="1"/>
  <c r="J2829" i="1"/>
  <c r="K2830" i="1" s="1"/>
  <c r="M2830" i="1" s="1"/>
  <c r="M2827" i="1" s="1"/>
  <c r="L2822" i="1"/>
  <c r="J2824" i="1"/>
  <c r="K2825" i="1" s="1"/>
  <c r="K2822" i="1" s="1"/>
  <c r="K2747" i="1"/>
  <c r="K2748" i="1"/>
  <c r="L2811" i="1"/>
  <c r="J2813" i="1"/>
  <c r="K2814" i="1" s="1"/>
  <c r="M2814" i="1" s="1"/>
  <c r="M2811" i="1" s="1"/>
  <c r="L2803" i="1"/>
  <c r="J2808" i="1"/>
  <c r="J2807" i="1"/>
  <c r="J2806" i="1"/>
  <c r="J2805" i="1"/>
  <c r="L2798" i="1"/>
  <c r="J2800" i="1"/>
  <c r="K2801" i="1" s="1"/>
  <c r="L2790" i="1"/>
  <c r="J2795" i="1"/>
  <c r="J2794" i="1"/>
  <c r="J2793" i="1"/>
  <c r="J2792" i="1"/>
  <c r="L2782" i="1"/>
  <c r="J2787" i="1"/>
  <c r="J2786" i="1"/>
  <c r="J2785" i="1"/>
  <c r="J2784" i="1"/>
  <c r="L2774" i="1"/>
  <c r="J2779" i="1"/>
  <c r="J2778" i="1"/>
  <c r="J2777" i="1"/>
  <c r="J2776" i="1"/>
  <c r="L2765" i="1"/>
  <c r="J2771" i="1"/>
  <c r="J2770" i="1"/>
  <c r="J2769" i="1"/>
  <c r="J2768" i="1"/>
  <c r="J2767" i="1"/>
  <c r="L2757" i="1"/>
  <c r="J2762" i="1"/>
  <c r="J2761" i="1"/>
  <c r="J2760" i="1"/>
  <c r="J2759" i="1"/>
  <c r="L2749" i="1"/>
  <c r="J2754" i="1"/>
  <c r="J2753" i="1"/>
  <c r="J2752" i="1"/>
  <c r="J2751" i="1"/>
  <c r="M2744" i="1"/>
  <c r="M2741" i="1"/>
  <c r="M2738" i="1"/>
  <c r="M2735" i="1"/>
  <c r="M2732" i="1"/>
  <c r="M2729" i="1"/>
  <c r="M2726" i="1"/>
  <c r="K2715" i="1"/>
  <c r="K2716" i="1"/>
  <c r="L2717" i="1"/>
  <c r="J2719" i="1"/>
  <c r="K2720" i="1" s="1"/>
  <c r="K2717" i="1" s="1"/>
  <c r="M2712" i="1"/>
  <c r="K2691" i="1"/>
  <c r="K2692" i="1"/>
  <c r="L2703" i="1"/>
  <c r="J2705" i="1"/>
  <c r="K2706" i="1" s="1"/>
  <c r="L2698" i="1"/>
  <c r="J2700" i="1"/>
  <c r="K2701" i="1" s="1"/>
  <c r="K2698" i="1" s="1"/>
  <c r="L2693" i="1"/>
  <c r="J2695" i="1"/>
  <c r="K2696" i="1" s="1"/>
  <c r="M2688" i="1"/>
  <c r="K2657" i="1"/>
  <c r="K2658" i="1"/>
  <c r="L2679" i="1"/>
  <c r="J2681" i="1"/>
  <c r="K2682" i="1" s="1"/>
  <c r="L2674" i="1"/>
  <c r="J2676" i="1"/>
  <c r="K2677" i="1" s="1"/>
  <c r="K2674" i="1" s="1"/>
  <c r="L2669" i="1"/>
  <c r="J2671" i="1"/>
  <c r="K2672" i="1" s="1"/>
  <c r="L2664" i="1"/>
  <c r="J2666" i="1"/>
  <c r="K2667" i="1" s="1"/>
  <c r="K2664" i="1" s="1"/>
  <c r="L2659" i="1"/>
  <c r="J2661" i="1"/>
  <c r="K2662" i="1" s="1"/>
  <c r="M2662" i="1" s="1"/>
  <c r="M2659" i="1" s="1"/>
  <c r="M2654" i="1"/>
  <c r="K2601" i="1"/>
  <c r="K2602" i="1"/>
  <c r="L2645" i="1"/>
  <c r="J2647" i="1"/>
  <c r="K2648" i="1" s="1"/>
  <c r="L2640" i="1"/>
  <c r="J2642" i="1"/>
  <c r="K2643" i="1" s="1"/>
  <c r="K2640" i="1" s="1"/>
  <c r="L2635" i="1"/>
  <c r="J2637" i="1"/>
  <c r="K2638" i="1" s="1"/>
  <c r="L2630" i="1"/>
  <c r="J2632" i="1"/>
  <c r="K2633" i="1" s="1"/>
  <c r="K2630" i="1" s="1"/>
  <c r="L2620" i="1"/>
  <c r="J2627" i="1"/>
  <c r="J2626" i="1"/>
  <c r="J2625" i="1"/>
  <c r="J2624" i="1"/>
  <c r="J2623" i="1"/>
  <c r="J2622" i="1"/>
  <c r="L2614" i="1"/>
  <c r="J2617" i="1"/>
  <c r="J2616" i="1"/>
  <c r="L2609" i="1"/>
  <c r="J2611" i="1"/>
  <c r="K2612" i="1" s="1"/>
  <c r="M2612" i="1" s="1"/>
  <c r="M2609" i="1" s="1"/>
  <c r="L2603" i="1"/>
  <c r="J2606" i="1"/>
  <c r="J2605" i="1"/>
  <c r="K2580" i="1"/>
  <c r="K2581" i="1"/>
  <c r="L2592" i="1"/>
  <c r="J2594" i="1"/>
  <c r="K2595" i="1" s="1"/>
  <c r="K2592" i="1" s="1"/>
  <c r="L2587" i="1"/>
  <c r="J2589" i="1"/>
  <c r="K2590" i="1" s="1"/>
  <c r="M2590" i="1" s="1"/>
  <c r="M2587" i="1" s="1"/>
  <c r="L2582" i="1"/>
  <c r="J2584" i="1"/>
  <c r="K2585" i="1" s="1"/>
  <c r="M2577" i="1"/>
  <c r="M2574" i="1"/>
  <c r="K2531" i="1"/>
  <c r="K2532" i="1"/>
  <c r="L2565" i="1"/>
  <c r="J2567" i="1"/>
  <c r="K2568" i="1" s="1"/>
  <c r="M2568" i="1" s="1"/>
  <c r="M2565" i="1" s="1"/>
  <c r="L2560" i="1"/>
  <c r="J2562" i="1"/>
  <c r="K2563" i="1" s="1"/>
  <c r="M2563" i="1" s="1"/>
  <c r="M2560" i="1" s="1"/>
  <c r="L2555" i="1"/>
  <c r="J2557" i="1"/>
  <c r="K2558" i="1" s="1"/>
  <c r="M2558" i="1" s="1"/>
  <c r="M2555" i="1" s="1"/>
  <c r="L2550" i="1"/>
  <c r="J2552" i="1"/>
  <c r="K2553" i="1" s="1"/>
  <c r="L2544" i="1"/>
  <c r="J2547" i="1"/>
  <c r="J2546" i="1"/>
  <c r="L2539" i="1"/>
  <c r="J2541" i="1"/>
  <c r="K2542" i="1" s="1"/>
  <c r="L2533" i="1"/>
  <c r="J2536" i="1"/>
  <c r="J2535" i="1"/>
  <c r="K2509" i="1"/>
  <c r="K2510" i="1"/>
  <c r="L2521" i="1"/>
  <c r="J2524" i="1"/>
  <c r="J2523" i="1"/>
  <c r="L2516" i="1"/>
  <c r="J2518" i="1"/>
  <c r="K2519" i="1" s="1"/>
  <c r="L2511" i="1"/>
  <c r="J2513" i="1"/>
  <c r="K2514" i="1" s="1"/>
  <c r="K2462" i="1"/>
  <c r="K2463" i="1"/>
  <c r="L2500" i="1"/>
  <c r="J2502" i="1"/>
  <c r="K2503" i="1" s="1"/>
  <c r="K2500" i="1" s="1"/>
  <c r="L2494" i="1"/>
  <c r="J2497" i="1"/>
  <c r="J2496" i="1"/>
  <c r="L2489" i="1"/>
  <c r="J2491" i="1"/>
  <c r="K2492" i="1" s="1"/>
  <c r="M2492" i="1" s="1"/>
  <c r="M2489" i="1" s="1"/>
  <c r="L2484" i="1"/>
  <c r="J2486" i="1"/>
  <c r="K2487" i="1" s="1"/>
  <c r="L2479" i="1"/>
  <c r="J2481" i="1"/>
  <c r="K2482" i="1" s="1"/>
  <c r="M2482" i="1" s="1"/>
  <c r="M2479" i="1" s="1"/>
  <c r="L2474" i="1"/>
  <c r="J2476" i="1"/>
  <c r="K2477" i="1" s="1"/>
  <c r="L2469" i="1"/>
  <c r="J2471" i="1"/>
  <c r="K2472" i="1" s="1"/>
  <c r="M2472" i="1" s="1"/>
  <c r="M2469" i="1" s="1"/>
  <c r="L2464" i="1"/>
  <c r="J2466" i="1"/>
  <c r="K2467" i="1" s="1"/>
  <c r="K2464" i="1" s="1"/>
  <c r="K2405" i="1"/>
  <c r="K2406" i="1"/>
  <c r="L2453" i="1"/>
  <c r="J2455" i="1"/>
  <c r="K2456" i="1" s="1"/>
  <c r="K2453" i="1" s="1"/>
  <c r="L2448" i="1"/>
  <c r="J2450" i="1"/>
  <c r="K2451" i="1" s="1"/>
  <c r="M2451" i="1" s="1"/>
  <c r="M2448" i="1" s="1"/>
  <c r="L2442" i="1"/>
  <c r="J2445" i="1"/>
  <c r="J2444" i="1"/>
  <c r="L2436" i="1"/>
  <c r="J2439" i="1"/>
  <c r="J2438" i="1"/>
  <c r="L2429" i="1"/>
  <c r="J2433" i="1"/>
  <c r="J2432" i="1"/>
  <c r="J2431" i="1"/>
  <c r="L2424" i="1"/>
  <c r="J2426" i="1"/>
  <c r="K2427" i="1" s="1"/>
  <c r="L2417" i="1"/>
  <c r="J2421" i="1"/>
  <c r="J2420" i="1"/>
  <c r="J2419" i="1"/>
  <c r="L2412" i="1"/>
  <c r="J2414" i="1"/>
  <c r="K2415" i="1" s="1"/>
  <c r="K2412" i="1" s="1"/>
  <c r="L2407" i="1"/>
  <c r="J2409" i="1"/>
  <c r="K2410" i="1" s="1"/>
  <c r="K2407" i="1" s="1"/>
  <c r="K2368" i="1"/>
  <c r="K2369" i="1"/>
  <c r="L2396" i="1"/>
  <c r="J2398" i="1"/>
  <c r="K2399" i="1" s="1"/>
  <c r="L2391" i="1"/>
  <c r="J2393" i="1"/>
  <c r="K2394" i="1" s="1"/>
  <c r="K2391" i="1" s="1"/>
  <c r="L2385" i="1"/>
  <c r="J2388" i="1"/>
  <c r="J2387" i="1"/>
  <c r="L2380" i="1"/>
  <c r="J2382" i="1"/>
  <c r="K2383" i="1" s="1"/>
  <c r="L2375" i="1"/>
  <c r="J2377" i="1"/>
  <c r="K2378" i="1" s="1"/>
  <c r="L2370" i="1"/>
  <c r="J2372" i="1"/>
  <c r="K2373" i="1" s="1"/>
  <c r="M2373" i="1" s="1"/>
  <c r="M2370" i="1" s="1"/>
  <c r="K2301" i="1"/>
  <c r="K2302" i="1"/>
  <c r="L2359" i="1"/>
  <c r="J2361" i="1"/>
  <c r="K2362" i="1" s="1"/>
  <c r="L2354" i="1"/>
  <c r="J2356" i="1"/>
  <c r="K2357" i="1" s="1"/>
  <c r="L2349" i="1"/>
  <c r="J2351" i="1"/>
  <c r="K2352" i="1" s="1"/>
  <c r="M2352" i="1" s="1"/>
  <c r="M2349" i="1" s="1"/>
  <c r="L2343" i="1"/>
  <c r="J2346" i="1"/>
  <c r="J2345" i="1"/>
  <c r="L2338" i="1"/>
  <c r="J2340" i="1"/>
  <c r="K2341" i="1" s="1"/>
  <c r="L2333" i="1"/>
  <c r="J2335" i="1"/>
  <c r="K2336" i="1" s="1"/>
  <c r="L2328" i="1"/>
  <c r="J2330" i="1"/>
  <c r="K2331" i="1" s="1"/>
  <c r="L2322" i="1"/>
  <c r="J2325" i="1"/>
  <c r="J2324" i="1"/>
  <c r="L2317" i="1"/>
  <c r="J2319" i="1"/>
  <c r="K2320" i="1" s="1"/>
  <c r="K2317" i="1" s="1"/>
  <c r="L2310" i="1"/>
  <c r="J2314" i="1"/>
  <c r="J2313" i="1"/>
  <c r="J2312" i="1"/>
  <c r="L2303" i="1"/>
  <c r="J2307" i="1"/>
  <c r="J2306" i="1"/>
  <c r="J2305" i="1"/>
  <c r="M2300" i="1"/>
  <c r="K2266" i="1"/>
  <c r="K2267" i="1"/>
  <c r="L2290" i="1"/>
  <c r="J2293" i="1"/>
  <c r="J2292" i="1"/>
  <c r="L2284" i="1"/>
  <c r="J2287" i="1"/>
  <c r="J2286" i="1"/>
  <c r="L2279" i="1"/>
  <c r="J2281" i="1"/>
  <c r="K2282" i="1" s="1"/>
  <c r="L2274" i="1"/>
  <c r="J2276" i="1"/>
  <c r="K2277" i="1" s="1"/>
  <c r="L2268" i="1"/>
  <c r="J2271" i="1"/>
  <c r="J2270" i="1"/>
  <c r="K2194" i="1"/>
  <c r="K2195" i="1"/>
  <c r="L2257" i="1"/>
  <c r="J2259" i="1"/>
  <c r="K2260" i="1" s="1"/>
  <c r="L2252" i="1"/>
  <c r="J2254" i="1"/>
  <c r="K2255" i="1" s="1"/>
  <c r="L2247" i="1"/>
  <c r="J2249" i="1"/>
  <c r="K2250" i="1" s="1"/>
  <c r="L2240" i="1"/>
  <c r="J2244" i="1"/>
  <c r="J2243" i="1"/>
  <c r="J2242" i="1"/>
  <c r="L2233" i="1"/>
  <c r="J2237" i="1"/>
  <c r="J2236" i="1"/>
  <c r="J2235" i="1"/>
  <c r="L2228" i="1"/>
  <c r="J2230" i="1"/>
  <c r="K2231" i="1" s="1"/>
  <c r="L2223" i="1"/>
  <c r="J2225" i="1"/>
  <c r="K2226" i="1" s="1"/>
  <c r="L2217" i="1"/>
  <c r="J2220" i="1"/>
  <c r="J2219" i="1"/>
  <c r="L2212" i="1"/>
  <c r="J2214" i="1"/>
  <c r="K2215" i="1" s="1"/>
  <c r="M2215" i="1" s="1"/>
  <c r="M2212" i="1" s="1"/>
  <c r="L2207" i="1"/>
  <c r="J2209" i="1"/>
  <c r="K2210" i="1" s="1"/>
  <c r="K2207" i="1" s="1"/>
  <c r="L2201" i="1"/>
  <c r="J2204" i="1"/>
  <c r="J2203" i="1"/>
  <c r="L2196" i="1"/>
  <c r="J2198" i="1"/>
  <c r="K2199" i="1" s="1"/>
  <c r="K2160" i="1"/>
  <c r="K2161" i="1"/>
  <c r="L2185" i="1"/>
  <c r="J2187" i="1"/>
  <c r="K2188" i="1" s="1"/>
  <c r="L2173" i="1"/>
  <c r="J2182" i="1"/>
  <c r="J2181" i="1"/>
  <c r="J2180" i="1"/>
  <c r="J2179" i="1"/>
  <c r="J2178" i="1"/>
  <c r="J2177" i="1"/>
  <c r="J2176" i="1"/>
  <c r="J2175" i="1"/>
  <c r="L2162" i="1"/>
  <c r="J2170" i="1"/>
  <c r="J2169" i="1"/>
  <c r="J2168" i="1"/>
  <c r="J2167" i="1"/>
  <c r="J2166" i="1"/>
  <c r="J2165" i="1"/>
  <c r="J2164" i="1"/>
  <c r="M2159" i="1"/>
  <c r="M2158" i="1"/>
  <c r="M2157" i="1"/>
  <c r="K2111" i="1"/>
  <c r="K2112" i="1"/>
  <c r="L2147" i="1"/>
  <c r="J2150" i="1"/>
  <c r="J2149" i="1"/>
  <c r="L2136" i="1"/>
  <c r="J2144" i="1"/>
  <c r="J2143" i="1"/>
  <c r="J2142" i="1"/>
  <c r="J2141" i="1"/>
  <c r="J2140" i="1"/>
  <c r="J2139" i="1"/>
  <c r="J2138" i="1"/>
  <c r="L2131" i="1"/>
  <c r="J2133" i="1"/>
  <c r="K2134" i="1" s="1"/>
  <c r="L2123" i="1"/>
  <c r="J2128" i="1"/>
  <c r="J2127" i="1"/>
  <c r="J2126" i="1"/>
  <c r="J2125" i="1"/>
  <c r="L2118" i="1"/>
  <c r="J2120" i="1"/>
  <c r="K2121" i="1" s="1"/>
  <c r="M2121" i="1" s="1"/>
  <c r="M2118" i="1" s="1"/>
  <c r="L2113" i="1"/>
  <c r="J2115" i="1"/>
  <c r="K2116" i="1" s="1"/>
  <c r="K2063" i="1"/>
  <c r="K2064" i="1"/>
  <c r="L2102" i="1"/>
  <c r="J2104" i="1"/>
  <c r="K2105" i="1" s="1"/>
  <c r="L2097" i="1"/>
  <c r="J2099" i="1"/>
  <c r="K2100" i="1" s="1"/>
  <c r="K2097" i="1" s="1"/>
  <c r="L2092" i="1"/>
  <c r="J2094" i="1"/>
  <c r="K2095" i="1" s="1"/>
  <c r="K2092" i="1" s="1"/>
  <c r="L2087" i="1"/>
  <c r="J2089" i="1"/>
  <c r="K2090" i="1" s="1"/>
  <c r="K2087" i="1" s="1"/>
  <c r="L2082" i="1"/>
  <c r="J2084" i="1"/>
  <c r="K2085" i="1" s="1"/>
  <c r="L2077" i="1"/>
  <c r="J2079" i="1"/>
  <c r="K2080" i="1" s="1"/>
  <c r="L2072" i="1"/>
  <c r="J2074" i="1"/>
  <c r="K2075" i="1" s="1"/>
  <c r="L2065" i="1"/>
  <c r="J2069" i="1"/>
  <c r="J2068" i="1"/>
  <c r="J2067" i="1"/>
  <c r="K2005" i="1"/>
  <c r="K2006" i="1"/>
  <c r="L2054" i="1"/>
  <c r="J2056" i="1"/>
  <c r="K2057" i="1" s="1"/>
  <c r="K2054" i="1" s="1"/>
  <c r="L2049" i="1"/>
  <c r="J2051" i="1"/>
  <c r="K2052" i="1" s="1"/>
  <c r="K2049" i="1" s="1"/>
  <c r="L2044" i="1"/>
  <c r="J2046" i="1"/>
  <c r="K2047" i="1" s="1"/>
  <c r="L2037" i="1"/>
  <c r="J2041" i="1"/>
  <c r="J2040" i="1"/>
  <c r="J2039" i="1"/>
  <c r="L2032" i="1"/>
  <c r="J2034" i="1"/>
  <c r="K2035" i="1" s="1"/>
  <c r="M2035" i="1" s="1"/>
  <c r="M2032" i="1" s="1"/>
  <c r="L2027" i="1"/>
  <c r="J2029" i="1"/>
  <c r="K2030" i="1" s="1"/>
  <c r="L2022" i="1"/>
  <c r="J2024" i="1"/>
  <c r="K2025" i="1" s="1"/>
  <c r="M2025" i="1" s="1"/>
  <c r="M2022" i="1" s="1"/>
  <c r="L2017" i="1"/>
  <c r="J2019" i="1"/>
  <c r="K2020" i="1" s="1"/>
  <c r="K2017" i="1" s="1"/>
  <c r="L2012" i="1"/>
  <c r="J2014" i="1"/>
  <c r="K2015" i="1" s="1"/>
  <c r="M2015" i="1" s="1"/>
  <c r="M2012" i="1" s="1"/>
  <c r="L2007" i="1"/>
  <c r="J2009" i="1"/>
  <c r="K2010" i="1" s="1"/>
  <c r="K1984" i="1"/>
  <c r="K1985" i="1"/>
  <c r="L1996" i="1"/>
  <c r="J1998" i="1"/>
  <c r="K1999" i="1" s="1"/>
  <c r="K1996" i="1" s="1"/>
  <c r="L1991" i="1"/>
  <c r="J1993" i="1"/>
  <c r="K1994" i="1" s="1"/>
  <c r="L1986" i="1"/>
  <c r="J1988" i="1"/>
  <c r="K1989" i="1" s="1"/>
  <c r="K1917" i="1"/>
  <c r="K1918" i="1"/>
  <c r="L1974" i="1"/>
  <c r="J1977" i="1"/>
  <c r="J1976" i="1"/>
  <c r="L1969" i="1"/>
  <c r="J1971" i="1"/>
  <c r="K1972" i="1" s="1"/>
  <c r="K1969" i="1" s="1"/>
  <c r="L1964" i="1"/>
  <c r="J1966" i="1"/>
  <c r="K1967" i="1" s="1"/>
  <c r="L1955" i="1"/>
  <c r="J1961" i="1"/>
  <c r="J1960" i="1"/>
  <c r="J1959" i="1"/>
  <c r="J1958" i="1"/>
  <c r="J1957" i="1"/>
  <c r="L1950" i="1"/>
  <c r="J1952" i="1"/>
  <c r="K1953" i="1" s="1"/>
  <c r="K1950" i="1" s="1"/>
  <c r="L1944" i="1"/>
  <c r="J1947" i="1"/>
  <c r="J1946" i="1"/>
  <c r="L1939" i="1"/>
  <c r="J1941" i="1"/>
  <c r="K1942" i="1" s="1"/>
  <c r="L1934" i="1"/>
  <c r="J1936" i="1"/>
  <c r="K1937" i="1" s="1"/>
  <c r="K1934" i="1" s="1"/>
  <c r="L1929" i="1"/>
  <c r="J1931" i="1"/>
  <c r="K1932" i="1" s="1"/>
  <c r="L1924" i="1"/>
  <c r="J1926" i="1"/>
  <c r="K1927" i="1" s="1"/>
  <c r="K1924" i="1" s="1"/>
  <c r="L1919" i="1"/>
  <c r="J1921" i="1"/>
  <c r="K1922" i="1" s="1"/>
  <c r="M1916" i="1"/>
  <c r="K1888" i="1"/>
  <c r="K1889" i="1"/>
  <c r="L1906" i="1"/>
  <c r="J1909" i="1"/>
  <c r="J1908" i="1"/>
  <c r="L1900" i="1"/>
  <c r="J1903" i="1"/>
  <c r="J1902" i="1"/>
  <c r="L1895" i="1"/>
  <c r="J1897" i="1"/>
  <c r="K1898" i="1" s="1"/>
  <c r="M1898" i="1" s="1"/>
  <c r="M1895" i="1" s="1"/>
  <c r="L1890" i="1"/>
  <c r="J1892" i="1"/>
  <c r="K1893" i="1" s="1"/>
  <c r="K1884" i="1"/>
  <c r="M1885" i="1"/>
  <c r="L1886" i="1" s="1"/>
  <c r="K1880" i="1"/>
  <c r="M1881" i="1"/>
  <c r="L1882" i="1" s="1"/>
  <c r="K1869" i="1"/>
  <c r="K1870" i="1"/>
  <c r="L1871" i="1"/>
  <c r="J1873" i="1"/>
  <c r="K1874" i="1" s="1"/>
  <c r="K1727" i="1"/>
  <c r="K1728" i="1"/>
  <c r="L1860" i="1"/>
  <c r="J1862" i="1"/>
  <c r="K1863" i="1" s="1"/>
  <c r="M1858" i="1"/>
  <c r="M1856" i="1"/>
  <c r="L1851" i="1"/>
  <c r="J1853" i="1"/>
  <c r="K1854" i="1" s="1"/>
  <c r="M1849" i="1"/>
  <c r="M1847" i="1"/>
  <c r="M1845" i="1"/>
  <c r="M1843" i="1"/>
  <c r="M1841" i="1"/>
  <c r="M1839" i="1"/>
  <c r="M1837" i="1"/>
  <c r="M1835" i="1"/>
  <c r="L1830" i="1"/>
  <c r="J1832" i="1"/>
  <c r="K1833" i="1" s="1"/>
  <c r="M1828" i="1"/>
  <c r="L1823" i="1"/>
  <c r="J1825" i="1"/>
  <c r="K1826" i="1" s="1"/>
  <c r="K1823" i="1" s="1"/>
  <c r="L1818" i="1"/>
  <c r="J1820" i="1"/>
  <c r="K1821" i="1" s="1"/>
  <c r="M1816" i="1"/>
  <c r="L1810" i="1"/>
  <c r="J1813" i="1"/>
  <c r="J1812" i="1"/>
  <c r="L1805" i="1"/>
  <c r="J1807" i="1"/>
  <c r="K1808" i="1" s="1"/>
  <c r="M1803" i="1"/>
  <c r="L1798" i="1"/>
  <c r="J1800" i="1"/>
  <c r="K1801" i="1" s="1"/>
  <c r="L1793" i="1"/>
  <c r="J1795" i="1"/>
  <c r="K1796" i="1" s="1"/>
  <c r="M1791" i="1"/>
  <c r="M1789" i="1"/>
  <c r="M1787" i="1"/>
  <c r="M1785" i="1"/>
  <c r="M1783" i="1"/>
  <c r="M1781" i="1"/>
  <c r="M1779" i="1"/>
  <c r="L1774" i="1"/>
  <c r="J1776" i="1"/>
  <c r="K1777" i="1" s="1"/>
  <c r="M1772" i="1"/>
  <c r="M1770" i="1"/>
  <c r="L1765" i="1"/>
  <c r="J1767" i="1"/>
  <c r="K1768" i="1" s="1"/>
  <c r="L1760" i="1"/>
  <c r="J1762" i="1"/>
  <c r="K1763" i="1" s="1"/>
  <c r="L1755" i="1"/>
  <c r="J1757" i="1"/>
  <c r="K1758" i="1" s="1"/>
  <c r="L1749" i="1"/>
  <c r="J1752" i="1"/>
  <c r="J1751" i="1"/>
  <c r="M1747" i="1"/>
  <c r="M1745" i="1"/>
  <c r="M1743" i="1"/>
  <c r="L1738" i="1"/>
  <c r="J1740" i="1"/>
  <c r="K1741" i="1" s="1"/>
  <c r="M1736" i="1"/>
  <c r="M1734" i="1"/>
  <c r="L1729" i="1"/>
  <c r="J1731" i="1"/>
  <c r="K1732" i="1" s="1"/>
  <c r="K1723" i="1"/>
  <c r="M1724" i="1"/>
  <c r="L1725" i="1" s="1"/>
  <c r="K1635" i="1"/>
  <c r="L1636" i="1"/>
  <c r="K1636" i="1"/>
  <c r="M1719" i="1"/>
  <c r="M1636" i="1" s="1"/>
  <c r="L1721" i="1" s="1"/>
  <c r="M1717" i="1"/>
  <c r="M1715" i="1"/>
  <c r="M1713" i="1"/>
  <c r="M1711" i="1"/>
  <c r="M1709" i="1"/>
  <c r="M1707" i="1"/>
  <c r="M1705" i="1"/>
  <c r="M1703" i="1"/>
  <c r="M1701" i="1"/>
  <c r="M1699" i="1"/>
  <c r="M1697" i="1"/>
  <c r="M1695" i="1"/>
  <c r="M1693" i="1"/>
  <c r="M1691" i="1"/>
  <c r="M1689" i="1"/>
  <c r="M1687" i="1"/>
  <c r="M1685" i="1"/>
  <c r="M1683" i="1"/>
  <c r="M1681" i="1"/>
  <c r="M1679" i="1"/>
  <c r="M1677" i="1"/>
  <c r="M1675" i="1"/>
  <c r="M1673" i="1"/>
  <c r="M1671" i="1"/>
  <c r="M1669" i="1"/>
  <c r="M1667" i="1"/>
  <c r="M1665" i="1"/>
  <c r="M1663" i="1"/>
  <c r="M1661" i="1"/>
  <c r="M1659" i="1"/>
  <c r="M1657" i="1"/>
  <c r="M1655" i="1"/>
  <c r="M1653" i="1"/>
  <c r="M1651" i="1"/>
  <c r="M1649" i="1"/>
  <c r="M1647" i="1"/>
  <c r="M1645" i="1"/>
  <c r="M1643" i="1"/>
  <c r="M1641" i="1"/>
  <c r="M1639" i="1"/>
  <c r="M1637" i="1"/>
  <c r="K1497" i="1"/>
  <c r="K1498" i="1"/>
  <c r="M1629" i="1"/>
  <c r="M1627" i="1"/>
  <c r="M1625" i="1"/>
  <c r="L1618" i="1"/>
  <c r="J1622" i="1"/>
  <c r="J1621" i="1"/>
  <c r="J1620" i="1"/>
  <c r="M1616" i="1"/>
  <c r="L1611" i="1"/>
  <c r="J1613" i="1"/>
  <c r="K1614" i="1" s="1"/>
  <c r="M1609" i="1"/>
  <c r="M1607" i="1"/>
  <c r="M1605" i="1"/>
  <c r="M1603" i="1"/>
  <c r="M1601" i="1"/>
  <c r="L1596" i="1"/>
  <c r="J1598" i="1"/>
  <c r="K1599" i="1" s="1"/>
  <c r="L1591" i="1"/>
  <c r="J1593" i="1"/>
  <c r="K1594" i="1" s="1"/>
  <c r="L1586" i="1"/>
  <c r="J1588" i="1"/>
  <c r="K1589" i="1" s="1"/>
  <c r="L1581" i="1"/>
  <c r="J1583" i="1"/>
  <c r="K1584" i="1" s="1"/>
  <c r="M1579" i="1"/>
  <c r="M1577" i="1"/>
  <c r="M1575" i="1"/>
  <c r="M1573" i="1"/>
  <c r="L1567" i="1"/>
  <c r="J1570" i="1"/>
  <c r="J1569" i="1"/>
  <c r="L1562" i="1"/>
  <c r="J1564" i="1"/>
  <c r="K1565" i="1" s="1"/>
  <c r="K1562" i="1" s="1"/>
  <c r="M1560" i="1"/>
  <c r="L1555" i="1"/>
  <c r="J1557" i="1"/>
  <c r="K1558" i="1" s="1"/>
  <c r="M1553" i="1"/>
  <c r="M1551" i="1"/>
  <c r="L1546" i="1"/>
  <c r="J1548" i="1"/>
  <c r="K1549" i="1" s="1"/>
  <c r="M1544" i="1"/>
  <c r="M1542" i="1"/>
  <c r="L1536" i="1"/>
  <c r="J1539" i="1"/>
  <c r="J1538" i="1"/>
  <c r="M1534" i="1"/>
  <c r="M1532" i="1"/>
  <c r="L1523" i="1"/>
  <c r="J1529" i="1"/>
  <c r="J1528" i="1"/>
  <c r="J1527" i="1"/>
  <c r="J1526" i="1"/>
  <c r="J1525" i="1"/>
  <c r="M1521" i="1"/>
  <c r="L1516" i="1"/>
  <c r="J1518" i="1"/>
  <c r="K1519" i="1" s="1"/>
  <c r="M1519" i="1" s="1"/>
  <c r="M1516" i="1" s="1"/>
  <c r="M1514" i="1"/>
  <c r="M1512" i="1"/>
  <c r="M1510" i="1"/>
  <c r="L1505" i="1"/>
  <c r="J1507" i="1"/>
  <c r="K1508" i="1" s="1"/>
  <c r="M1503" i="1"/>
  <c r="M1501" i="1"/>
  <c r="M1499" i="1"/>
  <c r="K1326" i="1"/>
  <c r="K1327" i="1"/>
  <c r="M1491" i="1"/>
  <c r="L1486" i="1"/>
  <c r="J1488" i="1"/>
  <c r="K1489" i="1" s="1"/>
  <c r="K1486" i="1" s="1"/>
  <c r="L1481" i="1"/>
  <c r="J1483" i="1"/>
  <c r="K1484" i="1" s="1"/>
  <c r="K1481" i="1" s="1"/>
  <c r="M1479" i="1"/>
  <c r="M1477" i="1"/>
  <c r="M1475" i="1"/>
  <c r="M1473" i="1"/>
  <c r="M1471" i="1"/>
  <c r="M1469" i="1"/>
  <c r="M1467" i="1"/>
  <c r="M1465" i="1"/>
  <c r="M1463" i="1"/>
  <c r="L1458" i="1"/>
  <c r="J1460" i="1"/>
  <c r="K1461" i="1" s="1"/>
  <c r="K1458" i="1" s="1"/>
  <c r="L1453" i="1"/>
  <c r="J1455" i="1"/>
  <c r="K1456" i="1" s="1"/>
  <c r="M1451" i="1"/>
  <c r="M1449" i="1"/>
  <c r="M1447" i="1"/>
  <c r="M1445" i="1"/>
  <c r="L1432" i="1"/>
  <c r="J1442" i="1"/>
  <c r="J1441" i="1"/>
  <c r="J1440" i="1"/>
  <c r="J1439" i="1"/>
  <c r="J1438" i="1"/>
  <c r="J1437" i="1"/>
  <c r="J1436" i="1"/>
  <c r="J1435" i="1"/>
  <c r="J1434" i="1"/>
  <c r="L1414" i="1"/>
  <c r="J1429" i="1"/>
  <c r="J1428" i="1"/>
  <c r="J1427" i="1"/>
  <c r="J1426" i="1"/>
  <c r="J1425" i="1"/>
  <c r="J1424" i="1"/>
  <c r="J1423" i="1"/>
  <c r="J1422" i="1"/>
  <c r="J1421" i="1"/>
  <c r="J1420" i="1"/>
  <c r="J1419" i="1"/>
  <c r="J1418" i="1"/>
  <c r="J1417" i="1"/>
  <c r="J1416" i="1"/>
  <c r="M1412" i="1"/>
  <c r="L1407" i="1"/>
  <c r="J1409" i="1"/>
  <c r="K1410" i="1" s="1"/>
  <c r="M1405" i="1"/>
  <c r="M1403" i="1"/>
  <c r="L1398" i="1"/>
  <c r="J1400" i="1"/>
  <c r="K1401" i="1" s="1"/>
  <c r="M1396" i="1"/>
  <c r="M1394" i="1"/>
  <c r="L1381" i="1"/>
  <c r="J1391" i="1"/>
  <c r="J1390" i="1"/>
  <c r="J1389" i="1"/>
  <c r="J1388" i="1"/>
  <c r="J1387" i="1"/>
  <c r="J1386" i="1"/>
  <c r="J1385" i="1"/>
  <c r="J1384" i="1"/>
  <c r="J1383" i="1"/>
  <c r="L1376" i="1"/>
  <c r="J1378" i="1"/>
  <c r="K1379" i="1" s="1"/>
  <c r="L1371" i="1"/>
  <c r="J1373" i="1"/>
  <c r="K1374" i="1" s="1"/>
  <c r="L1366" i="1"/>
  <c r="J1368" i="1"/>
  <c r="K1369" i="1" s="1"/>
  <c r="M1364" i="1"/>
  <c r="L1359" i="1"/>
  <c r="J1361" i="1"/>
  <c r="K1362" i="1" s="1"/>
  <c r="L1354" i="1"/>
  <c r="J1356" i="1"/>
  <c r="K1357" i="1" s="1"/>
  <c r="L1348" i="1"/>
  <c r="J1351" i="1"/>
  <c r="J1350" i="1"/>
  <c r="M1346" i="1"/>
  <c r="L1341" i="1"/>
  <c r="J1343" i="1"/>
  <c r="K1344" i="1" s="1"/>
  <c r="M1339" i="1"/>
  <c r="L1334" i="1"/>
  <c r="J1336" i="1"/>
  <c r="K1337" i="1" s="1"/>
  <c r="L1328" i="1"/>
  <c r="J1331" i="1"/>
  <c r="J1330" i="1"/>
  <c r="K1157" i="1"/>
  <c r="K1158" i="1"/>
  <c r="L1317" i="1"/>
  <c r="J1319" i="1"/>
  <c r="K1320" i="1" s="1"/>
  <c r="L1306" i="1"/>
  <c r="J1314" i="1"/>
  <c r="J1313" i="1"/>
  <c r="J1312" i="1"/>
  <c r="J1311" i="1"/>
  <c r="J1310" i="1"/>
  <c r="J1309" i="1"/>
  <c r="J1308" i="1"/>
  <c r="L1300" i="1"/>
  <c r="J1303" i="1"/>
  <c r="J1302" i="1"/>
  <c r="L1295" i="1"/>
  <c r="J1297" i="1"/>
  <c r="K1298" i="1" s="1"/>
  <c r="L1290" i="1"/>
  <c r="J1292" i="1"/>
  <c r="K1293" i="1" s="1"/>
  <c r="K1290" i="1" s="1"/>
  <c r="L1285" i="1"/>
  <c r="J1287" i="1"/>
  <c r="K1288" i="1" s="1"/>
  <c r="L1278" i="1"/>
  <c r="J1282" i="1"/>
  <c r="J1281" i="1"/>
  <c r="J1280" i="1"/>
  <c r="L1270" i="1"/>
  <c r="J1275" i="1"/>
  <c r="J1274" i="1"/>
  <c r="J1273" i="1"/>
  <c r="J1272" i="1"/>
  <c r="L1258" i="1"/>
  <c r="J1267" i="1"/>
  <c r="J1266" i="1"/>
  <c r="J1265" i="1"/>
  <c r="J1264" i="1"/>
  <c r="J1263" i="1"/>
  <c r="J1262" i="1"/>
  <c r="J1261" i="1"/>
  <c r="J1260" i="1"/>
  <c r="L1247" i="1"/>
  <c r="J1255" i="1"/>
  <c r="J1254" i="1"/>
  <c r="J1253" i="1"/>
  <c r="J1252" i="1"/>
  <c r="J1251" i="1"/>
  <c r="J1250" i="1"/>
  <c r="J1249" i="1"/>
  <c r="L1240" i="1"/>
  <c r="J1244" i="1"/>
  <c r="J1243" i="1"/>
  <c r="J1242" i="1"/>
  <c r="L1233" i="1"/>
  <c r="J1237" i="1"/>
  <c r="J1236" i="1"/>
  <c r="J1235" i="1"/>
  <c r="L1222" i="1"/>
  <c r="J1230" i="1"/>
  <c r="J1229" i="1"/>
  <c r="J1228" i="1"/>
  <c r="J1227" i="1"/>
  <c r="J1226" i="1"/>
  <c r="J1225" i="1"/>
  <c r="J1224" i="1"/>
  <c r="L1217" i="1"/>
  <c r="J1219" i="1"/>
  <c r="K1220" i="1" s="1"/>
  <c r="L1212" i="1"/>
  <c r="J1214" i="1"/>
  <c r="K1215" i="1" s="1"/>
  <c r="L1207" i="1"/>
  <c r="J1209" i="1"/>
  <c r="K1210" i="1" s="1"/>
  <c r="L1200" i="1"/>
  <c r="J1204" i="1"/>
  <c r="J1203" i="1"/>
  <c r="J1202" i="1"/>
  <c r="L1195" i="1"/>
  <c r="J1197" i="1"/>
  <c r="K1198" i="1" s="1"/>
  <c r="L1186" i="1"/>
  <c r="J1192" i="1"/>
  <c r="J1191" i="1"/>
  <c r="J1190" i="1"/>
  <c r="J1189" i="1"/>
  <c r="J1188" i="1"/>
  <c r="L1179" i="1"/>
  <c r="J1183" i="1"/>
  <c r="J1182" i="1"/>
  <c r="J1181" i="1"/>
  <c r="L1169" i="1"/>
  <c r="J1176" i="1"/>
  <c r="J1175" i="1"/>
  <c r="J1174" i="1"/>
  <c r="J1173" i="1"/>
  <c r="J1172" i="1"/>
  <c r="J1171" i="1"/>
  <c r="L1164" i="1"/>
  <c r="J1166" i="1"/>
  <c r="K1167" i="1" s="1"/>
  <c r="L1159" i="1"/>
  <c r="J1161" i="1"/>
  <c r="K1162" i="1" s="1"/>
  <c r="K1153" i="1"/>
  <c r="M1154" i="1"/>
  <c r="L1155" i="1" s="1"/>
  <c r="K1024" i="1"/>
  <c r="K1025" i="1"/>
  <c r="M1147" i="1"/>
  <c r="M1145" i="1"/>
  <c r="L1140" i="1"/>
  <c r="J1142" i="1"/>
  <c r="K1143" i="1" s="1"/>
  <c r="M1138" i="1"/>
  <c r="L1132" i="1"/>
  <c r="J1135" i="1"/>
  <c r="J1134" i="1"/>
  <c r="M1130" i="1"/>
  <c r="M1128" i="1"/>
  <c r="M1126" i="1"/>
  <c r="M1124" i="1"/>
  <c r="M1122" i="1"/>
  <c r="L1117" i="1"/>
  <c r="J1119" i="1"/>
  <c r="K1120" i="1" s="1"/>
  <c r="L1109" i="1"/>
  <c r="J1114" i="1"/>
  <c r="J1113" i="1"/>
  <c r="J1112" i="1"/>
  <c r="J1111" i="1"/>
  <c r="L1103" i="1"/>
  <c r="J1106" i="1"/>
  <c r="J1105" i="1"/>
  <c r="L1098" i="1"/>
  <c r="J1100" i="1"/>
  <c r="K1101" i="1" s="1"/>
  <c r="M1096" i="1"/>
  <c r="L1090" i="1"/>
  <c r="J1093" i="1"/>
  <c r="J1092" i="1"/>
  <c r="M1088" i="1"/>
  <c r="M1086" i="1"/>
  <c r="L1080" i="1"/>
  <c r="J1083" i="1"/>
  <c r="J1082" i="1"/>
  <c r="M1078" i="1"/>
  <c r="M1076" i="1"/>
  <c r="L1071" i="1"/>
  <c r="J1073" i="1"/>
  <c r="K1074" i="1" s="1"/>
  <c r="M1074" i="1" s="1"/>
  <c r="M1071" i="1" s="1"/>
  <c r="M1069" i="1"/>
  <c r="M1067" i="1"/>
  <c r="M1065" i="1"/>
  <c r="M1063" i="1"/>
  <c r="M1061" i="1"/>
  <c r="M1059" i="1"/>
  <c r="L1054" i="1"/>
  <c r="J1056" i="1"/>
  <c r="K1057" i="1" s="1"/>
  <c r="M1057" i="1" s="1"/>
  <c r="M1054" i="1" s="1"/>
  <c r="L1046" i="1"/>
  <c r="J1051" i="1"/>
  <c r="J1050" i="1"/>
  <c r="J1049" i="1"/>
  <c r="J1048" i="1"/>
  <c r="M1044" i="1"/>
  <c r="M1042" i="1"/>
  <c r="M1040" i="1"/>
  <c r="M1038" i="1"/>
  <c r="M1036" i="1"/>
  <c r="L1030" i="1"/>
  <c r="J1033" i="1"/>
  <c r="J1032" i="1"/>
  <c r="M1028" i="1"/>
  <c r="M1026" i="1"/>
  <c r="M1023" i="1"/>
  <c r="K892" i="1"/>
  <c r="K893" i="1"/>
  <c r="L1014" i="1"/>
  <c r="J1016" i="1"/>
  <c r="K1017" i="1" s="1"/>
  <c r="K1014" i="1" s="1"/>
  <c r="L1004" i="1"/>
  <c r="J1011" i="1"/>
  <c r="J1010" i="1"/>
  <c r="J1009" i="1"/>
  <c r="J1008" i="1"/>
  <c r="J1007" i="1"/>
  <c r="J1006" i="1"/>
  <c r="L999" i="1"/>
  <c r="J1001" i="1"/>
  <c r="K1002" i="1" s="1"/>
  <c r="L994" i="1"/>
  <c r="J996" i="1"/>
  <c r="K997" i="1" s="1"/>
  <c r="M997" i="1" s="1"/>
  <c r="M994" i="1" s="1"/>
  <c r="L989" i="1"/>
  <c r="J991" i="1"/>
  <c r="K992" i="1" s="1"/>
  <c r="L984" i="1"/>
  <c r="J986" i="1"/>
  <c r="K987" i="1" s="1"/>
  <c r="M987" i="1" s="1"/>
  <c r="M984" i="1" s="1"/>
  <c r="L977" i="1"/>
  <c r="J981" i="1"/>
  <c r="J980" i="1"/>
  <c r="J979" i="1"/>
  <c r="M975" i="1"/>
  <c r="L970" i="1"/>
  <c r="J972" i="1"/>
  <c r="K973" i="1" s="1"/>
  <c r="L961" i="1"/>
  <c r="J967" i="1"/>
  <c r="J966" i="1"/>
  <c r="J965" i="1"/>
  <c r="J964" i="1"/>
  <c r="J963" i="1"/>
  <c r="L956" i="1"/>
  <c r="J958" i="1"/>
  <c r="K959" i="1" s="1"/>
  <c r="L950" i="1"/>
  <c r="J953" i="1"/>
  <c r="J952" i="1"/>
  <c r="L944" i="1"/>
  <c r="J947" i="1"/>
  <c r="J946" i="1"/>
  <c r="L939" i="1"/>
  <c r="J941" i="1"/>
  <c r="K942" i="1" s="1"/>
  <c r="L934" i="1"/>
  <c r="J936" i="1"/>
  <c r="K937" i="1" s="1"/>
  <c r="L927" i="1"/>
  <c r="J931" i="1"/>
  <c r="J930" i="1"/>
  <c r="J929" i="1"/>
  <c r="L922" i="1"/>
  <c r="J924" i="1"/>
  <c r="K925" i="1" s="1"/>
  <c r="K922" i="1" s="1"/>
  <c r="L915" i="1"/>
  <c r="J919" i="1"/>
  <c r="J918" i="1"/>
  <c r="J917" i="1"/>
  <c r="L910" i="1"/>
  <c r="J912" i="1"/>
  <c r="K913" i="1" s="1"/>
  <c r="K910" i="1" s="1"/>
  <c r="L905" i="1"/>
  <c r="J907" i="1"/>
  <c r="K908" i="1" s="1"/>
  <c r="L899" i="1"/>
  <c r="J902" i="1"/>
  <c r="J901" i="1"/>
  <c r="L894" i="1"/>
  <c r="J896" i="1"/>
  <c r="K897" i="1" s="1"/>
  <c r="M897" i="1" s="1"/>
  <c r="M894" i="1" s="1"/>
  <c r="K871" i="1"/>
  <c r="K872" i="1"/>
  <c r="L883" i="1"/>
  <c r="J885" i="1"/>
  <c r="K886" i="1" s="1"/>
  <c r="M886" i="1" s="1"/>
  <c r="M883" i="1" s="1"/>
  <c r="L878" i="1"/>
  <c r="J880" i="1"/>
  <c r="K881" i="1" s="1"/>
  <c r="L873" i="1"/>
  <c r="J875" i="1"/>
  <c r="K876" i="1" s="1"/>
  <c r="M876" i="1" s="1"/>
  <c r="M873" i="1" s="1"/>
  <c r="M870" i="1"/>
  <c r="K714" i="1"/>
  <c r="K715" i="1"/>
  <c r="L860" i="1"/>
  <c r="J863" i="1"/>
  <c r="J862" i="1"/>
  <c r="L815" i="1"/>
  <c r="J857" i="1"/>
  <c r="J856" i="1"/>
  <c r="J855" i="1"/>
  <c r="J854" i="1"/>
  <c r="J853" i="1"/>
  <c r="J852" i="1"/>
  <c r="J851" i="1"/>
  <c r="J850" i="1"/>
  <c r="J849" i="1"/>
  <c r="J848" i="1"/>
  <c r="J847" i="1"/>
  <c r="J846" i="1"/>
  <c r="J845" i="1"/>
  <c r="J844" i="1"/>
  <c r="J843" i="1"/>
  <c r="J842" i="1"/>
  <c r="J841" i="1"/>
  <c r="J840" i="1"/>
  <c r="J839" i="1"/>
  <c r="J838" i="1"/>
  <c r="J837" i="1"/>
  <c r="J836" i="1"/>
  <c r="J835" i="1"/>
  <c r="J834" i="1"/>
  <c r="J833" i="1"/>
  <c r="J832" i="1"/>
  <c r="J831" i="1"/>
  <c r="J830" i="1"/>
  <c r="J829" i="1"/>
  <c r="J828" i="1"/>
  <c r="J827" i="1"/>
  <c r="J826" i="1"/>
  <c r="J825" i="1"/>
  <c r="J824" i="1"/>
  <c r="J823" i="1"/>
  <c r="J822" i="1"/>
  <c r="J821" i="1"/>
  <c r="J820" i="1"/>
  <c r="J819" i="1"/>
  <c r="J818" i="1"/>
  <c r="J817" i="1"/>
  <c r="L770" i="1"/>
  <c r="J812" i="1"/>
  <c r="J811" i="1"/>
  <c r="J810" i="1"/>
  <c r="J809" i="1"/>
  <c r="J808" i="1"/>
  <c r="J807" i="1"/>
  <c r="J806" i="1"/>
  <c r="J805" i="1"/>
  <c r="J804" i="1"/>
  <c r="J803" i="1"/>
  <c r="J802" i="1"/>
  <c r="J801" i="1"/>
  <c r="J800" i="1"/>
  <c r="J799" i="1"/>
  <c r="J798" i="1"/>
  <c r="J797" i="1"/>
  <c r="J796" i="1"/>
  <c r="J795" i="1"/>
  <c r="J794" i="1"/>
  <c r="J793" i="1"/>
  <c r="J792" i="1"/>
  <c r="J791" i="1"/>
  <c r="J790" i="1"/>
  <c r="J789" i="1"/>
  <c r="J788" i="1"/>
  <c r="J787" i="1"/>
  <c r="J786" i="1"/>
  <c r="J785" i="1"/>
  <c r="J784" i="1"/>
  <c r="J783" i="1"/>
  <c r="J782" i="1"/>
  <c r="J781" i="1"/>
  <c r="J780" i="1"/>
  <c r="J779" i="1"/>
  <c r="J778" i="1"/>
  <c r="J777" i="1"/>
  <c r="J776" i="1"/>
  <c r="J775" i="1"/>
  <c r="J774" i="1"/>
  <c r="J773" i="1"/>
  <c r="J772" i="1"/>
  <c r="L764" i="1"/>
  <c r="J767" i="1"/>
  <c r="J766" i="1"/>
  <c r="L726" i="1"/>
  <c r="J761" i="1"/>
  <c r="J760" i="1"/>
  <c r="J759" i="1"/>
  <c r="J758" i="1"/>
  <c r="J757" i="1"/>
  <c r="J756" i="1"/>
  <c r="J755" i="1"/>
  <c r="J754" i="1"/>
  <c r="J753" i="1"/>
  <c r="J752" i="1"/>
  <c r="J751" i="1"/>
  <c r="J750" i="1"/>
  <c r="J749" i="1"/>
  <c r="J748" i="1"/>
  <c r="J747" i="1"/>
  <c r="J746" i="1"/>
  <c r="J745" i="1"/>
  <c r="J744" i="1"/>
  <c r="J743" i="1"/>
  <c r="J742" i="1"/>
  <c r="J741" i="1"/>
  <c r="J740" i="1"/>
  <c r="J739" i="1"/>
  <c r="J738" i="1"/>
  <c r="J737" i="1"/>
  <c r="J736" i="1"/>
  <c r="J735" i="1"/>
  <c r="J734" i="1"/>
  <c r="J733" i="1"/>
  <c r="J732" i="1"/>
  <c r="J731" i="1"/>
  <c r="J730" i="1"/>
  <c r="J729" i="1"/>
  <c r="J728" i="1"/>
  <c r="L721" i="1"/>
  <c r="J723" i="1"/>
  <c r="K724" i="1" s="1"/>
  <c r="L716" i="1"/>
  <c r="J718" i="1"/>
  <c r="K719" i="1" s="1"/>
  <c r="K688" i="1"/>
  <c r="K689" i="1"/>
  <c r="L705" i="1"/>
  <c r="J707" i="1"/>
  <c r="K708" i="1" s="1"/>
  <c r="L700" i="1"/>
  <c r="J702" i="1"/>
  <c r="K703" i="1" s="1"/>
  <c r="K700" i="1" s="1"/>
  <c r="L695" i="1"/>
  <c r="J697" i="1"/>
  <c r="K698" i="1" s="1"/>
  <c r="K695" i="1" s="1"/>
  <c r="L690" i="1"/>
  <c r="J692" i="1"/>
  <c r="K693" i="1" s="1"/>
  <c r="K641" i="1"/>
  <c r="K642" i="1"/>
  <c r="L679" i="1"/>
  <c r="J681" i="1"/>
  <c r="K682" i="1" s="1"/>
  <c r="M682" i="1" s="1"/>
  <c r="M679" i="1" s="1"/>
  <c r="L674" i="1"/>
  <c r="J676" i="1"/>
  <c r="K677" i="1" s="1"/>
  <c r="L669" i="1"/>
  <c r="J671" i="1"/>
  <c r="K672" i="1" s="1"/>
  <c r="M672" i="1" s="1"/>
  <c r="M669" i="1" s="1"/>
  <c r="L664" i="1"/>
  <c r="J666" i="1"/>
  <c r="K667" i="1" s="1"/>
  <c r="L658" i="1"/>
  <c r="J661" i="1"/>
  <c r="J660" i="1"/>
  <c r="L653" i="1"/>
  <c r="J655" i="1"/>
  <c r="K656" i="1" s="1"/>
  <c r="L648" i="1"/>
  <c r="J650" i="1"/>
  <c r="K651" i="1" s="1"/>
  <c r="L643" i="1"/>
  <c r="J645" i="1"/>
  <c r="K646" i="1" s="1"/>
  <c r="K589" i="1"/>
  <c r="K590" i="1"/>
  <c r="L632" i="1"/>
  <c r="J634" i="1"/>
  <c r="K635" i="1" s="1"/>
  <c r="K632" i="1" s="1"/>
  <c r="L627" i="1"/>
  <c r="J629" i="1"/>
  <c r="K630" i="1" s="1"/>
  <c r="L622" i="1"/>
  <c r="J624" i="1"/>
  <c r="K625" i="1" s="1"/>
  <c r="K622" i="1" s="1"/>
  <c r="L617" i="1"/>
  <c r="J619" i="1"/>
  <c r="K620" i="1" s="1"/>
  <c r="L612" i="1"/>
  <c r="J614" i="1"/>
  <c r="K615" i="1" s="1"/>
  <c r="K612" i="1" s="1"/>
  <c r="L607" i="1"/>
  <c r="J609" i="1"/>
  <c r="K610" i="1" s="1"/>
  <c r="L602" i="1"/>
  <c r="J604" i="1"/>
  <c r="K605" i="1" s="1"/>
  <c r="K602" i="1" s="1"/>
  <c r="L596" i="1"/>
  <c r="J599" i="1"/>
  <c r="J598" i="1"/>
  <c r="L591" i="1"/>
  <c r="J593" i="1"/>
  <c r="K594" i="1" s="1"/>
  <c r="M594" i="1" s="1"/>
  <c r="M591" i="1" s="1"/>
  <c r="K578" i="1"/>
  <c r="K579" i="1"/>
  <c r="L580" i="1"/>
  <c r="J582" i="1"/>
  <c r="K583" i="1" s="1"/>
  <c r="M583" i="1" s="1"/>
  <c r="M580" i="1" s="1"/>
  <c r="L585" i="1" s="1"/>
  <c r="L579" i="1" s="1"/>
  <c r="K552" i="1"/>
  <c r="K553" i="1"/>
  <c r="L569" i="1"/>
  <c r="J571" i="1"/>
  <c r="K572" i="1" s="1"/>
  <c r="K569" i="1" s="1"/>
  <c r="L564" i="1"/>
  <c r="J566" i="1"/>
  <c r="K567" i="1" s="1"/>
  <c r="K564" i="1" s="1"/>
  <c r="L559" i="1"/>
  <c r="J561" i="1"/>
  <c r="K562" i="1" s="1"/>
  <c r="L554" i="1"/>
  <c r="J556" i="1"/>
  <c r="K557" i="1" s="1"/>
  <c r="K554" i="1" s="1"/>
  <c r="K491" i="1"/>
  <c r="K492" i="1"/>
  <c r="L541" i="1"/>
  <c r="J545" i="1"/>
  <c r="J544" i="1"/>
  <c r="J543" i="1"/>
  <c r="L534" i="1"/>
  <c r="J538" i="1"/>
  <c r="J537" i="1"/>
  <c r="J536" i="1"/>
  <c r="L529" i="1"/>
  <c r="J531" i="1"/>
  <c r="K532" i="1" s="1"/>
  <c r="M532" i="1" s="1"/>
  <c r="M529" i="1" s="1"/>
  <c r="L524" i="1"/>
  <c r="J526" i="1"/>
  <c r="K527" i="1" s="1"/>
  <c r="L519" i="1"/>
  <c r="J521" i="1"/>
  <c r="K522" i="1" s="1"/>
  <c r="M522" i="1" s="1"/>
  <c r="M519" i="1" s="1"/>
  <c r="L514" i="1"/>
  <c r="J516" i="1"/>
  <c r="K517" i="1" s="1"/>
  <c r="L509" i="1"/>
  <c r="J511" i="1"/>
  <c r="K512" i="1" s="1"/>
  <c r="L504" i="1"/>
  <c r="J506" i="1"/>
  <c r="K507" i="1" s="1"/>
  <c r="L499" i="1"/>
  <c r="J501" i="1"/>
  <c r="K502" i="1" s="1"/>
  <c r="L493" i="1"/>
  <c r="J496" i="1"/>
  <c r="J495" i="1"/>
  <c r="K449" i="1"/>
  <c r="K450" i="1"/>
  <c r="L481" i="1"/>
  <c r="J484" i="1"/>
  <c r="J483" i="1"/>
  <c r="L476" i="1"/>
  <c r="J478" i="1"/>
  <c r="K479" i="1" s="1"/>
  <c r="K476" i="1" s="1"/>
  <c r="L471" i="1"/>
  <c r="J473" i="1"/>
  <c r="K474" i="1" s="1"/>
  <c r="L466" i="1"/>
  <c r="J468" i="1"/>
  <c r="K469" i="1" s="1"/>
  <c r="L461" i="1"/>
  <c r="J463" i="1"/>
  <c r="K464" i="1" s="1"/>
  <c r="M464" i="1" s="1"/>
  <c r="M461" i="1" s="1"/>
  <c r="L456" i="1"/>
  <c r="J458" i="1"/>
  <c r="K459" i="1" s="1"/>
  <c r="L451" i="1"/>
  <c r="J453" i="1"/>
  <c r="K454" i="1" s="1"/>
  <c r="K382" i="1"/>
  <c r="K383" i="1"/>
  <c r="L440" i="1"/>
  <c r="J442" i="1"/>
  <c r="K443" i="1" s="1"/>
  <c r="L435" i="1"/>
  <c r="J437" i="1"/>
  <c r="K438" i="1" s="1"/>
  <c r="K435" i="1" s="1"/>
  <c r="L430" i="1"/>
  <c r="J432" i="1"/>
  <c r="K433" i="1" s="1"/>
  <c r="L425" i="1"/>
  <c r="J427" i="1"/>
  <c r="K428" i="1" s="1"/>
  <c r="L420" i="1"/>
  <c r="J422" i="1"/>
  <c r="K423" i="1" s="1"/>
  <c r="L415" i="1"/>
  <c r="J417" i="1"/>
  <c r="K418" i="1" s="1"/>
  <c r="L410" i="1"/>
  <c r="J412" i="1"/>
  <c r="K413" i="1" s="1"/>
  <c r="L405" i="1"/>
  <c r="J407" i="1"/>
  <c r="K408" i="1" s="1"/>
  <c r="K405" i="1" s="1"/>
  <c r="L400" i="1"/>
  <c r="J402" i="1"/>
  <c r="K403" i="1" s="1"/>
  <c r="L395" i="1"/>
  <c r="J397" i="1"/>
  <c r="K398" i="1" s="1"/>
  <c r="M398" i="1" s="1"/>
  <c r="M395" i="1" s="1"/>
  <c r="L390" i="1"/>
  <c r="J392" i="1"/>
  <c r="K393" i="1" s="1"/>
  <c r="L384" i="1"/>
  <c r="J387" i="1"/>
  <c r="J386" i="1"/>
  <c r="K348" i="1"/>
  <c r="K349" i="1"/>
  <c r="L372" i="1"/>
  <c r="J375" i="1"/>
  <c r="J374" i="1"/>
  <c r="L367" i="1"/>
  <c r="J369" i="1"/>
  <c r="K370" i="1" s="1"/>
  <c r="L362" i="1"/>
  <c r="J364" i="1"/>
  <c r="K365" i="1" s="1"/>
  <c r="L356" i="1"/>
  <c r="J359" i="1"/>
  <c r="J358" i="1"/>
  <c r="L350" i="1"/>
  <c r="J353" i="1"/>
  <c r="J352" i="1"/>
  <c r="K296" i="1"/>
  <c r="K297" i="1"/>
  <c r="L339" i="1"/>
  <c r="J341" i="1"/>
  <c r="K342" i="1" s="1"/>
  <c r="L334" i="1"/>
  <c r="J336" i="1"/>
  <c r="K337" i="1" s="1"/>
  <c r="L329" i="1"/>
  <c r="J331" i="1"/>
  <c r="K332" i="1" s="1"/>
  <c r="L321" i="1"/>
  <c r="J326" i="1"/>
  <c r="J325" i="1"/>
  <c r="J324" i="1"/>
  <c r="J323" i="1"/>
  <c r="L313" i="1"/>
  <c r="J318" i="1"/>
  <c r="J317" i="1"/>
  <c r="J316" i="1"/>
  <c r="J315" i="1"/>
  <c r="L308" i="1"/>
  <c r="J310" i="1"/>
  <c r="K311" i="1" s="1"/>
  <c r="L303" i="1"/>
  <c r="J305" i="1"/>
  <c r="K306" i="1" s="1"/>
  <c r="L298" i="1"/>
  <c r="J300" i="1"/>
  <c r="K301" i="1" s="1"/>
  <c r="K253" i="1"/>
  <c r="K254" i="1"/>
  <c r="L287" i="1"/>
  <c r="J289" i="1"/>
  <c r="K290" i="1" s="1"/>
  <c r="K287" i="1" s="1"/>
  <c r="L282" i="1"/>
  <c r="J284" i="1"/>
  <c r="K285" i="1" s="1"/>
  <c r="L277" i="1"/>
  <c r="J279" i="1"/>
  <c r="K280" i="1" s="1"/>
  <c r="L272" i="1"/>
  <c r="J274" i="1"/>
  <c r="K275" i="1" s="1"/>
  <c r="M275" i="1" s="1"/>
  <c r="M272" i="1" s="1"/>
  <c r="L266" i="1"/>
  <c r="J269" i="1"/>
  <c r="J268" i="1"/>
  <c r="L260" i="1"/>
  <c r="J263" i="1"/>
  <c r="J262" i="1"/>
  <c r="L255" i="1"/>
  <c r="J257" i="1"/>
  <c r="K258" i="1" s="1"/>
  <c r="M250" i="1"/>
  <c r="M247" i="1"/>
  <c r="M244" i="1"/>
  <c r="M241" i="1"/>
  <c r="M238" i="1"/>
  <c r="M235" i="1"/>
  <c r="K224" i="1"/>
  <c r="K225" i="1"/>
  <c r="L226" i="1"/>
  <c r="J228" i="1"/>
  <c r="K229" i="1" s="1"/>
  <c r="M221" i="1"/>
  <c r="M218" i="1"/>
  <c r="K181" i="1"/>
  <c r="K182" i="1"/>
  <c r="L208" i="1"/>
  <c r="J211" i="1"/>
  <c r="J210" i="1"/>
  <c r="L203" i="1"/>
  <c r="J205" i="1"/>
  <c r="K206" i="1" s="1"/>
  <c r="L198" i="1"/>
  <c r="J200" i="1"/>
  <c r="K201" i="1" s="1"/>
  <c r="M201" i="1" s="1"/>
  <c r="M198" i="1" s="1"/>
  <c r="L193" i="1"/>
  <c r="J195" i="1"/>
  <c r="K196" i="1" s="1"/>
  <c r="L188" i="1"/>
  <c r="J190" i="1"/>
  <c r="K191" i="1" s="1"/>
  <c r="L183" i="1"/>
  <c r="J185" i="1"/>
  <c r="K186" i="1" s="1"/>
  <c r="K153" i="1"/>
  <c r="K154" i="1"/>
  <c r="L171" i="1"/>
  <c r="J174" i="1"/>
  <c r="J173" i="1"/>
  <c r="L166" i="1"/>
  <c r="J168" i="1"/>
  <c r="K169" i="1" s="1"/>
  <c r="L161" i="1"/>
  <c r="J163" i="1"/>
  <c r="K164" i="1" s="1"/>
  <c r="L155" i="1"/>
  <c r="J158" i="1"/>
  <c r="J157" i="1"/>
  <c r="M150" i="1"/>
  <c r="K81" i="1"/>
  <c r="K82" i="1"/>
  <c r="L141" i="1"/>
  <c r="J143" i="1"/>
  <c r="K144" i="1" s="1"/>
  <c r="L136" i="1"/>
  <c r="J138" i="1"/>
  <c r="K139" i="1" s="1"/>
  <c r="L131" i="1"/>
  <c r="J133" i="1"/>
  <c r="K134" i="1" s="1"/>
  <c r="K131" i="1" s="1"/>
  <c r="L126" i="1"/>
  <c r="J128" i="1"/>
  <c r="K129" i="1" s="1"/>
  <c r="L120" i="1"/>
  <c r="J123" i="1"/>
  <c r="J122" i="1"/>
  <c r="L114" i="1"/>
  <c r="J117" i="1"/>
  <c r="J116" i="1"/>
  <c r="L109" i="1"/>
  <c r="J111" i="1"/>
  <c r="K112" i="1" s="1"/>
  <c r="K109" i="1" s="1"/>
  <c r="L103" i="1"/>
  <c r="J106" i="1"/>
  <c r="J105" i="1"/>
  <c r="L96" i="1"/>
  <c r="J100" i="1"/>
  <c r="J99" i="1"/>
  <c r="J98" i="1"/>
  <c r="L90" i="1"/>
  <c r="J93" i="1"/>
  <c r="J92" i="1"/>
  <c r="L83" i="1"/>
  <c r="J87" i="1"/>
  <c r="J86" i="1"/>
  <c r="J85" i="1"/>
  <c r="K4" i="1"/>
  <c r="K5" i="1"/>
  <c r="L72" i="1"/>
  <c r="J74" i="1"/>
  <c r="K75" i="1" s="1"/>
  <c r="L67" i="1"/>
  <c r="J69" i="1"/>
  <c r="K70" i="1" s="1"/>
  <c r="L62" i="1"/>
  <c r="J64" i="1"/>
  <c r="K65" i="1" s="1"/>
  <c r="L52" i="1"/>
  <c r="J59" i="1"/>
  <c r="J58" i="1"/>
  <c r="J57" i="1"/>
  <c r="J56" i="1"/>
  <c r="J55" i="1"/>
  <c r="J54" i="1"/>
  <c r="L42" i="1"/>
  <c r="J49" i="1"/>
  <c r="J48" i="1"/>
  <c r="J47" i="1"/>
  <c r="J46" i="1"/>
  <c r="J45" i="1"/>
  <c r="J44" i="1"/>
  <c r="L32" i="1"/>
  <c r="J39" i="1"/>
  <c r="J38" i="1"/>
  <c r="J37" i="1"/>
  <c r="J36" i="1"/>
  <c r="J35" i="1"/>
  <c r="J34" i="1"/>
  <c r="L23" i="1"/>
  <c r="J29" i="1"/>
  <c r="J28" i="1"/>
  <c r="J27" i="1"/>
  <c r="J26" i="1"/>
  <c r="J25" i="1"/>
  <c r="L14" i="1"/>
  <c r="J20" i="1"/>
  <c r="J19" i="1"/>
  <c r="J18" i="1"/>
  <c r="J17" i="1"/>
  <c r="J16" i="1"/>
  <c r="L6" i="1"/>
  <c r="J11" i="1"/>
  <c r="J10" i="1"/>
  <c r="J9" i="1"/>
  <c r="J8" i="1"/>
  <c r="K3300" i="1" l="1"/>
  <c r="K3296" i="1" s="1"/>
  <c r="K1136" i="1"/>
  <c r="K1132" i="1" s="1"/>
  <c r="K3446" i="1"/>
  <c r="K3442" i="1" s="1"/>
  <c r="K2607" i="1"/>
  <c r="K2603" i="1" s="1"/>
  <c r="K124" i="1"/>
  <c r="K120" i="1" s="1"/>
  <c r="K2042" i="1"/>
  <c r="K2037" i="1" s="1"/>
  <c r="K2434" i="1"/>
  <c r="M2434" i="1" s="1"/>
  <c r="M2429" i="1" s="1"/>
  <c r="K159" i="1"/>
  <c r="K155" i="1" s="1"/>
  <c r="K360" i="1"/>
  <c r="K356" i="1" s="1"/>
  <c r="K3666" i="1"/>
  <c r="K3661" i="1" s="1"/>
  <c r="K954" i="1"/>
  <c r="K950" i="1" s="1"/>
  <c r="K1205" i="1"/>
  <c r="K1200" i="1" s="1"/>
  <c r="K354" i="1"/>
  <c r="K350" i="1" s="1"/>
  <c r="K768" i="1"/>
  <c r="K764" i="1" s="1"/>
  <c r="K2537" i="1"/>
  <c r="K2533" i="1" s="1"/>
  <c r="K3201" i="1"/>
  <c r="M3201" i="1" s="1"/>
  <c r="M3195" i="1" s="1"/>
  <c r="K883" i="1"/>
  <c r="K1304" i="1"/>
  <c r="K1300" i="1" s="1"/>
  <c r="K1753" i="1"/>
  <c r="K1749" i="1" s="1"/>
  <c r="K3458" i="1"/>
  <c r="K3454" i="1" s="1"/>
  <c r="K864" i="1"/>
  <c r="K860" i="1" s="1"/>
  <c r="K1115" i="1"/>
  <c r="K1109" i="1" s="1"/>
  <c r="K2906" i="1"/>
  <c r="M2906" i="1" s="1"/>
  <c r="M2899" i="1" s="1"/>
  <c r="K3307" i="1"/>
  <c r="K3302" i="1" s="1"/>
  <c r="K2308" i="1"/>
  <c r="M2308" i="1" s="1"/>
  <c r="M2303" i="1" s="1"/>
  <c r="K3044" i="1"/>
  <c r="K3510" i="1"/>
  <c r="K3505" i="1" s="1"/>
  <c r="K2755" i="1"/>
  <c r="K2749" i="1" s="1"/>
  <c r="K1540" i="1"/>
  <c r="M1540" i="1" s="1"/>
  <c r="M1536" i="1" s="1"/>
  <c r="K2389" i="1"/>
  <c r="K2385" i="1" s="1"/>
  <c r="K2440" i="1"/>
  <c r="K2436" i="1" s="1"/>
  <c r="K2525" i="1"/>
  <c r="M2525" i="1" s="1"/>
  <c r="M2521" i="1" s="1"/>
  <c r="K3654" i="1"/>
  <c r="K3650" i="1" s="1"/>
  <c r="K2498" i="1"/>
  <c r="K2494" i="1" s="1"/>
  <c r="K2422" i="1"/>
  <c r="K2417" i="1" s="1"/>
  <c r="K2868" i="1"/>
  <c r="K2912" i="1"/>
  <c r="K2908" i="1" s="1"/>
  <c r="M1167" i="1"/>
  <c r="M1164" i="1" s="1"/>
  <c r="K1164" i="1"/>
  <c r="M1826" i="1"/>
  <c r="M1823" i="1" s="1"/>
  <c r="K2836" i="1"/>
  <c r="K2832" i="1" s="1"/>
  <c r="M3486" i="1"/>
  <c r="M3483" i="1" s="1"/>
  <c r="K88" i="1"/>
  <c r="K83" i="1" s="1"/>
  <c r="K388" i="1"/>
  <c r="K384" i="1" s="1"/>
  <c r="K2326" i="1"/>
  <c r="K2322" i="1" s="1"/>
  <c r="K319" i="1"/>
  <c r="K313" i="1" s="1"/>
  <c r="K1962" i="1"/>
  <c r="K1955" i="1" s="1"/>
  <c r="K3369" i="1"/>
  <c r="K3363" i="1" s="1"/>
  <c r="M3535" i="1"/>
  <c r="M3532" i="1" s="1"/>
  <c r="M925" i="1"/>
  <c r="M922" i="1" s="1"/>
  <c r="K1283" i="1"/>
  <c r="M1283" i="1" s="1"/>
  <c r="M1278" i="1" s="1"/>
  <c r="K2070" i="1"/>
  <c r="K2065" i="1" s="1"/>
  <c r="M2090" i="1"/>
  <c r="M2087" i="1" s="1"/>
  <c r="K2479" i="1"/>
  <c r="M2503" i="1"/>
  <c r="M2500" i="1" s="1"/>
  <c r="K2844" i="1"/>
  <c r="M2844" i="1" s="1"/>
  <c r="M2838" i="1" s="1"/>
  <c r="K264" i="1"/>
  <c r="K260" i="1" s="1"/>
  <c r="K485" i="1"/>
  <c r="K669" i="1"/>
  <c r="K932" i="1"/>
  <c r="K927" i="1" s="1"/>
  <c r="K1332" i="1"/>
  <c r="K1328" i="1" s="1"/>
  <c r="K175" i="1"/>
  <c r="M175" i="1" s="1"/>
  <c r="M171" i="1" s="1"/>
  <c r="K1193" i="1"/>
  <c r="K1186" i="1" s="1"/>
  <c r="K1315" i="1"/>
  <c r="K1306" i="1" s="1"/>
  <c r="K2129" i="1"/>
  <c r="M2129" i="1" s="1"/>
  <c r="M2123" i="1" s="1"/>
  <c r="K270" i="1"/>
  <c r="M270" i="1" s="1"/>
  <c r="M266" i="1" s="1"/>
  <c r="K376" i="1"/>
  <c r="M376" i="1" s="1"/>
  <c r="M372" i="1" s="1"/>
  <c r="K600" i="1"/>
  <c r="K596" i="1" s="1"/>
  <c r="K1177" i="1"/>
  <c r="K1169" i="1" s="1"/>
  <c r="K2850" i="1"/>
  <c r="M2850" i="1" s="1"/>
  <c r="M2846" i="1" s="1"/>
  <c r="K1238" i="1"/>
  <c r="M1238" i="1" s="1"/>
  <c r="M1233" i="1" s="1"/>
  <c r="K1948" i="1"/>
  <c r="M1948" i="1" s="1"/>
  <c r="M1944" i="1" s="1"/>
  <c r="K2315" i="1"/>
  <c r="K2310" i="1" s="1"/>
  <c r="K2897" i="1"/>
  <c r="K2892" i="1" s="1"/>
  <c r="K3139" i="1"/>
  <c r="K3134" i="1" s="1"/>
  <c r="K2809" i="1"/>
  <c r="K2803" i="1" s="1"/>
  <c r="K3464" i="1"/>
  <c r="M3464" i="1" s="1"/>
  <c r="M3460" i="1" s="1"/>
  <c r="K546" i="1"/>
  <c r="M546" i="1" s="1"/>
  <c r="M541" i="1" s="1"/>
  <c r="K920" i="1"/>
  <c r="M920" i="1" s="1"/>
  <c r="M915" i="1" s="1"/>
  <c r="K2446" i="1"/>
  <c r="K2442" i="1" s="1"/>
  <c r="K2772" i="1"/>
  <c r="K2765" i="1" s="1"/>
  <c r="K2943" i="1"/>
  <c r="K2939" i="1" s="1"/>
  <c r="K3037" i="1"/>
  <c r="K3033" i="1" s="1"/>
  <c r="K3119" i="1"/>
  <c r="K3115" i="1" s="1"/>
  <c r="K3169" i="1"/>
  <c r="K3165" i="1" s="1"/>
  <c r="K3276" i="1"/>
  <c r="K3272" i="1" s="1"/>
  <c r="K3417" i="1"/>
  <c r="K3412" i="1" s="1"/>
  <c r="K3643" i="1"/>
  <c r="K3639" i="1" s="1"/>
  <c r="K2550" i="1"/>
  <c r="M2553" i="1"/>
  <c r="M2550" i="1" s="1"/>
  <c r="K3762" i="1"/>
  <c r="M3765" i="1"/>
  <c r="M3762" i="1" s="1"/>
  <c r="K282" i="1"/>
  <c r="M285" i="1"/>
  <c r="M282" i="1" s="1"/>
  <c r="K415" i="1"/>
  <c r="M418" i="1"/>
  <c r="M415" i="1" s="1"/>
  <c r="M719" i="1"/>
  <c r="M716" i="1" s="1"/>
  <c r="K716" i="1"/>
  <c r="K2223" i="1"/>
  <c r="M2226" i="1"/>
  <c r="M2223" i="1" s="1"/>
  <c r="M3888" i="1"/>
  <c r="M3885" i="1" s="1"/>
  <c r="K3885" i="1"/>
  <c r="K1398" i="1"/>
  <c r="M1401" i="1"/>
  <c r="M1398" i="1" s="1"/>
  <c r="K3512" i="1"/>
  <c r="M3515" i="1"/>
  <c r="M3512" i="1" s="1"/>
  <c r="M1374" i="1"/>
  <c r="M1371" i="1" s="1"/>
  <c r="K1371" i="1"/>
  <c r="M474" i="1"/>
  <c r="M471" i="1" s="1"/>
  <c r="K471" i="1"/>
  <c r="K1195" i="1"/>
  <c r="M1198" i="1"/>
  <c r="M1195" i="1" s="1"/>
  <c r="M1801" i="1"/>
  <c r="M1798" i="1" s="1"/>
  <c r="K1798" i="1"/>
  <c r="M3616" i="1"/>
  <c r="M3613" i="1" s="1"/>
  <c r="K3613" i="1"/>
  <c r="K504" i="1"/>
  <c r="M507" i="1"/>
  <c r="M504" i="1" s="1"/>
  <c r="M562" i="1"/>
  <c r="M559" i="1" s="1"/>
  <c r="K559" i="1"/>
  <c r="M1882" i="1"/>
  <c r="M1880" i="1" s="1"/>
  <c r="L1880" i="1"/>
  <c r="K3593" i="1"/>
  <c r="M3596" i="1"/>
  <c r="M3593" i="1" s="1"/>
  <c r="K643" i="1"/>
  <c r="M646" i="1"/>
  <c r="M643" i="1" s="1"/>
  <c r="K1117" i="1"/>
  <c r="M1120" i="1"/>
  <c r="M1117" i="1" s="1"/>
  <c r="M1833" i="1"/>
  <c r="M1830" i="1" s="1"/>
  <c r="K1830" i="1"/>
  <c r="K999" i="1"/>
  <c r="M1002" i="1"/>
  <c r="M999" i="1" s="1"/>
  <c r="K1359" i="1"/>
  <c r="M1362" i="1"/>
  <c r="M1359" i="1" s="1"/>
  <c r="M2932" i="1"/>
  <c r="M2929" i="1" s="1"/>
  <c r="K2929" i="1"/>
  <c r="K3598" i="1"/>
  <c r="M3601" i="1"/>
  <c r="M3598" i="1" s="1"/>
  <c r="K2484" i="1"/>
  <c r="M2487" i="1"/>
  <c r="M2484" i="1" s="1"/>
  <c r="K1285" i="1"/>
  <c r="M1288" i="1"/>
  <c r="M1285" i="1" s="1"/>
  <c r="M1410" i="1"/>
  <c r="M1407" i="1" s="1"/>
  <c r="K1407" i="1"/>
  <c r="K2044" i="1"/>
  <c r="M2047" i="1"/>
  <c r="M2044" i="1" s="1"/>
  <c r="K2072" i="1"/>
  <c r="M2075" i="1"/>
  <c r="M2072" i="1" s="1"/>
  <c r="M2362" i="1"/>
  <c r="M2359" i="1" s="1"/>
  <c r="K2359" i="1"/>
  <c r="K3835" i="1"/>
  <c r="M3838" i="1"/>
  <c r="M3835" i="1" s="1"/>
  <c r="M428" i="1"/>
  <c r="M425" i="1" s="1"/>
  <c r="K425" i="1"/>
  <c r="K934" i="1"/>
  <c r="M937" i="1"/>
  <c r="M934" i="1" s="1"/>
  <c r="K1738" i="1"/>
  <c r="M1741" i="1"/>
  <c r="M1738" i="1" s="1"/>
  <c r="K1890" i="1"/>
  <c r="M1893" i="1"/>
  <c r="M1890" i="1" s="1"/>
  <c r="K3314" i="1"/>
  <c r="M3317" i="1"/>
  <c r="M3314" i="1" s="1"/>
  <c r="K2102" i="1"/>
  <c r="M2105" i="1"/>
  <c r="M2102" i="1" s="1"/>
  <c r="M2410" i="1"/>
  <c r="M2407" i="1" s="1"/>
  <c r="K2448" i="1"/>
  <c r="M2677" i="1"/>
  <c r="M2674" i="1" s="1"/>
  <c r="K2788" i="1"/>
  <c r="M2788" i="1" s="1"/>
  <c r="M2782" i="1" s="1"/>
  <c r="K2827" i="1"/>
  <c r="K3087" i="1"/>
  <c r="K3083" i="1" s="1"/>
  <c r="K3175" i="1"/>
  <c r="K3392" i="1"/>
  <c r="K3830" i="1"/>
  <c r="K982" i="1"/>
  <c r="M982" i="1" s="1"/>
  <c r="M977" i="1" s="1"/>
  <c r="K1094" i="1"/>
  <c r="M1094" i="1" s="1"/>
  <c r="M1090" i="1" s="1"/>
  <c r="K1623" i="1"/>
  <c r="M1623" i="1" s="1"/>
  <c r="M1618" i="1" s="1"/>
  <c r="K2565" i="1"/>
  <c r="K2890" i="1"/>
  <c r="K2879" i="1" s="1"/>
  <c r="K3530" i="1"/>
  <c r="M3530" i="1" s="1"/>
  <c r="M3523" i="1" s="1"/>
  <c r="K3953" i="1"/>
  <c r="K3542" i="1"/>
  <c r="M3542" i="1" s="1"/>
  <c r="M3537" i="1" s="1"/>
  <c r="K903" i="1"/>
  <c r="K899" i="1" s="1"/>
  <c r="K1571" i="1"/>
  <c r="M1571" i="1" s="1"/>
  <c r="M1567" i="1" s="1"/>
  <c r="K2347" i="1"/>
  <c r="K2343" i="1" s="1"/>
  <c r="K2618" i="1"/>
  <c r="M2618" i="1" s="1"/>
  <c r="M2614" i="1" s="1"/>
  <c r="K2763" i="1"/>
  <c r="K3132" i="1"/>
  <c r="K3127" i="1" s="1"/>
  <c r="K3481" i="1"/>
  <c r="K3493" i="1"/>
  <c r="K3488" i="1" s="1"/>
  <c r="K3544" i="1"/>
  <c r="K3895" i="1"/>
  <c r="M625" i="1"/>
  <c r="M622" i="1" s="1"/>
  <c r="K1231" i="1"/>
  <c r="M1231" i="1" s="1"/>
  <c r="M1222" i="1" s="1"/>
  <c r="K1530" i="1"/>
  <c r="K1523" i="1" s="1"/>
  <c r="K2587" i="1"/>
  <c r="K1268" i="1"/>
  <c r="K1258" i="1" s="1"/>
  <c r="M1489" i="1"/>
  <c r="M1486" i="1" s="1"/>
  <c r="K1904" i="1"/>
  <c r="M1904" i="1" s="1"/>
  <c r="M1900" i="1" s="1"/>
  <c r="K2012" i="1"/>
  <c r="K2212" i="1"/>
  <c r="M2394" i="1"/>
  <c r="M2391" i="1" s="1"/>
  <c r="M2595" i="1"/>
  <c r="M2592" i="1" s="1"/>
  <c r="K2780" i="1"/>
  <c r="K2774" i="1" s="1"/>
  <c r="K2965" i="1"/>
  <c r="K2972" i="1"/>
  <c r="K2967" i="1" s="1"/>
  <c r="K3096" i="1"/>
  <c r="M3096" i="1" s="1"/>
  <c r="M3089" i="1" s="1"/>
  <c r="M3342" i="1"/>
  <c r="M3339" i="1" s="1"/>
  <c r="M3400" i="1"/>
  <c r="M3397" i="1" s="1"/>
  <c r="K3690" i="1"/>
  <c r="K3749" i="1"/>
  <c r="K3740" i="1" s="1"/>
  <c r="K327" i="1"/>
  <c r="K321" i="1" s="1"/>
  <c r="K948" i="1"/>
  <c r="K944" i="1" s="1"/>
  <c r="K968" i="1"/>
  <c r="K961" i="1" s="1"/>
  <c r="K2238" i="1"/>
  <c r="K2233" i="1" s="1"/>
  <c r="K3182" i="1"/>
  <c r="K3177" i="1" s="1"/>
  <c r="K3961" i="1"/>
  <c r="K1012" i="1"/>
  <c r="K1004" i="1" s="1"/>
  <c r="K1256" i="1"/>
  <c r="K1247" i="1" s="1"/>
  <c r="K1430" i="1"/>
  <c r="K1414" i="1" s="1"/>
  <c r="K2145" i="1"/>
  <c r="K2136" i="1" s="1"/>
  <c r="K3712" i="1"/>
  <c r="K3707" i="1" s="1"/>
  <c r="K3190" i="1"/>
  <c r="M408" i="1"/>
  <c r="M405" i="1" s="1"/>
  <c r="K497" i="1"/>
  <c r="M497" i="1" s="1"/>
  <c r="M493" i="1" s="1"/>
  <c r="M698" i="1"/>
  <c r="M695" i="1" s="1"/>
  <c r="K1107" i="1"/>
  <c r="K1103" i="1" s="1"/>
  <c r="K1352" i="1"/>
  <c r="K1348" i="1" s="1"/>
  <c r="K1392" i="1"/>
  <c r="K1381" i="1" s="1"/>
  <c r="K1516" i="1"/>
  <c r="K1814" i="1"/>
  <c r="K1910" i="1"/>
  <c r="M1910" i="1" s="1"/>
  <c r="M1906" i="1" s="1"/>
  <c r="K2221" i="1"/>
  <c r="M2221" i="1" s="1"/>
  <c r="M2217" i="1" s="1"/>
  <c r="M2667" i="1"/>
  <c r="M2664" i="1" s="1"/>
  <c r="M2720" i="1"/>
  <c r="M2717" i="1" s="1"/>
  <c r="L2722" i="1" s="1"/>
  <c r="M2722" i="1" s="1"/>
  <c r="M2716" i="1" s="1"/>
  <c r="L2724" i="1" s="1"/>
  <c r="M2922" i="1"/>
  <c r="M2919" i="1" s="1"/>
  <c r="K3125" i="1"/>
  <c r="K3351" i="1"/>
  <c r="K3344" i="1" s="1"/>
  <c r="K3424" i="1"/>
  <c r="K3419" i="1" s="1"/>
  <c r="M3586" i="1"/>
  <c r="M3583" i="1" s="1"/>
  <c r="M1565" i="1"/>
  <c r="M1562" i="1" s="1"/>
  <c r="K2022" i="1"/>
  <c r="K1184" i="1"/>
  <c r="K1179" i="1" s="1"/>
  <c r="K3284" i="1"/>
  <c r="K894" i="1"/>
  <c r="K60" i="1"/>
  <c r="K52" i="1" s="1"/>
  <c r="K212" i="1"/>
  <c r="M212" i="1" s="1"/>
  <c r="M208" i="1" s="1"/>
  <c r="M635" i="1"/>
  <c r="M632" i="1" s="1"/>
  <c r="K1084" i="1"/>
  <c r="M1084" i="1" s="1"/>
  <c r="M1080" i="1" s="1"/>
  <c r="K1276" i="1"/>
  <c r="K2118" i="1"/>
  <c r="K2205" i="1"/>
  <c r="M2205" i="1" s="1"/>
  <c r="M2201" i="1" s="1"/>
  <c r="K2245" i="1"/>
  <c r="K2240" i="1" s="1"/>
  <c r="K2272" i="1"/>
  <c r="K2628" i="1"/>
  <c r="K2620" i="1" s="1"/>
  <c r="K3402" i="1"/>
  <c r="K3472" i="1"/>
  <c r="K3466" i="1" s="1"/>
  <c r="M3738" i="1"/>
  <c r="M3735" i="1" s="1"/>
  <c r="K107" i="1"/>
  <c r="K103" i="1" s="1"/>
  <c r="K94" i="1"/>
  <c r="K90" i="1" s="1"/>
  <c r="K101" i="1"/>
  <c r="M101" i="1" s="1"/>
  <c r="M96" i="1" s="1"/>
  <c r="K118" i="1"/>
  <c r="K114" i="1" s="1"/>
  <c r="K50" i="1"/>
  <c r="M50" i="1" s="1"/>
  <c r="M42" i="1" s="1"/>
  <c r="K30" i="1"/>
  <c r="K21" i="1"/>
  <c r="K14" i="1" s="1"/>
  <c r="K12" i="1"/>
  <c r="K6" i="1" s="1"/>
  <c r="K2424" i="1"/>
  <c r="M2427" i="1"/>
  <c r="M2424" i="1" s="1"/>
  <c r="K2539" i="1"/>
  <c r="M2542" i="1"/>
  <c r="M2539" i="1" s="1"/>
  <c r="K188" i="1"/>
  <c r="M191" i="1"/>
  <c r="M188" i="1" s="1"/>
  <c r="K1591" i="1"/>
  <c r="M1594" i="1"/>
  <c r="M1591" i="1" s="1"/>
  <c r="K303" i="1"/>
  <c r="M306" i="1"/>
  <c r="M303" i="1" s="1"/>
  <c r="K420" i="1"/>
  <c r="M423" i="1"/>
  <c r="M420" i="1" s="1"/>
  <c r="M1932" i="1"/>
  <c r="M1929" i="1" s="1"/>
  <c r="K1929" i="1"/>
  <c r="K161" i="1"/>
  <c r="M164" i="1"/>
  <c r="M161" i="1" s="1"/>
  <c r="K1334" i="1"/>
  <c r="M1337" i="1"/>
  <c r="M1334" i="1" s="1"/>
  <c r="K2007" i="1"/>
  <c r="M2010" i="1"/>
  <c r="M2007" i="1" s="1"/>
  <c r="M512" i="1"/>
  <c r="M509" i="1" s="1"/>
  <c r="K509" i="1"/>
  <c r="K1991" i="1"/>
  <c r="M1994" i="1"/>
  <c r="M1991" i="1" s="1"/>
  <c r="M1725" i="1"/>
  <c r="M1723" i="1" s="1"/>
  <c r="L1723" i="1"/>
  <c r="K1611" i="1"/>
  <c r="M1614" i="1"/>
  <c r="M1611" i="1" s="1"/>
  <c r="K430" i="1"/>
  <c r="M433" i="1"/>
  <c r="M430" i="1" s="1"/>
  <c r="M3727" i="1"/>
  <c r="M3724" i="1" s="1"/>
  <c r="K3724" i="1"/>
  <c r="K1755" i="1"/>
  <c r="M1758" i="1"/>
  <c r="M1755" i="1" s="1"/>
  <c r="K2077" i="1"/>
  <c r="M2080" i="1"/>
  <c r="M2077" i="1" s="1"/>
  <c r="K721" i="1"/>
  <c r="M724" i="1"/>
  <c r="M721" i="1" s="1"/>
  <c r="M2095" i="1"/>
  <c r="M2092" i="1" s="1"/>
  <c r="M3637" i="1"/>
  <c r="M3634" i="1" s="1"/>
  <c r="K339" i="1"/>
  <c r="M342" i="1"/>
  <c r="M339" i="1" s="1"/>
  <c r="K1054" i="1"/>
  <c r="K3233" i="1"/>
  <c r="M3236" i="1"/>
  <c r="M3233" i="1" s="1"/>
  <c r="M1484" i="1"/>
  <c r="M1481" i="1" s="1"/>
  <c r="K2349" i="1"/>
  <c r="K3559" i="1"/>
  <c r="M3562" i="1"/>
  <c r="M3559" i="1" s="1"/>
  <c r="K362" i="1"/>
  <c r="M365" i="1"/>
  <c r="M362" i="1" s="1"/>
  <c r="K679" i="1"/>
  <c r="K1212" i="1"/>
  <c r="M1215" i="1"/>
  <c r="M1212" i="1" s="1"/>
  <c r="K62" i="1"/>
  <c r="M65" i="1"/>
  <c r="M62" i="1" s="1"/>
  <c r="K3003" i="1"/>
  <c r="M3006" i="1"/>
  <c r="M3003" i="1" s="1"/>
  <c r="L3008" i="1" s="1"/>
  <c r="K3426" i="1"/>
  <c r="K3588" i="1"/>
  <c r="M3591" i="1"/>
  <c r="M3588" i="1" s="1"/>
  <c r="M1357" i="1"/>
  <c r="M1354" i="1" s="1"/>
  <c r="K1354" i="1"/>
  <c r="K2380" i="1"/>
  <c r="M2383" i="1"/>
  <c r="M2380" i="1" s="1"/>
  <c r="K298" i="1"/>
  <c r="M301" i="1"/>
  <c r="M298" i="1" s="1"/>
  <c r="M620" i="1"/>
  <c r="M617" i="1" s="1"/>
  <c r="K617" i="1"/>
  <c r="K2582" i="1"/>
  <c r="M2585" i="1"/>
  <c r="M2582" i="1" s="1"/>
  <c r="K3228" i="1"/>
  <c r="M3231" i="1"/>
  <c r="M3228" i="1" s="1"/>
  <c r="K3656" i="1"/>
  <c r="M3659" i="1"/>
  <c r="M3656" i="1" s="1"/>
  <c r="M1777" i="1"/>
  <c r="M1774" i="1" s="1"/>
  <c r="K1774" i="1"/>
  <c r="M881" i="1"/>
  <c r="M878" i="1" s="1"/>
  <c r="L888" i="1" s="1"/>
  <c r="K878" i="1"/>
  <c r="K198" i="1"/>
  <c r="M585" i="1"/>
  <c r="M579" i="1" s="1"/>
  <c r="L587" i="1" s="1"/>
  <c r="K2328" i="1"/>
  <c r="M2331" i="1"/>
  <c r="M2328" i="1" s="1"/>
  <c r="K3908" i="1"/>
  <c r="M3911" i="1"/>
  <c r="M3908" i="1" s="1"/>
  <c r="K3564" i="1"/>
  <c r="M3567" i="1"/>
  <c r="M3564" i="1" s="1"/>
  <c r="M3936" i="1"/>
  <c r="M3933" i="1" s="1"/>
  <c r="M206" i="1"/>
  <c r="M203" i="1" s="1"/>
  <c r="K203" i="1"/>
  <c r="K705" i="1"/>
  <c r="M708" i="1"/>
  <c r="M705" i="1" s="1"/>
  <c r="M290" i="1"/>
  <c r="M287" i="1" s="1"/>
  <c r="M134" i="1"/>
  <c r="M131" i="1" s="1"/>
  <c r="K255" i="1"/>
  <c r="M258" i="1"/>
  <c r="M255" i="1" s="1"/>
  <c r="K272" i="1"/>
  <c r="K329" i="1"/>
  <c r="M332" i="1"/>
  <c r="M329" i="1" s="1"/>
  <c r="M651" i="1"/>
  <c r="M648" i="1" s="1"/>
  <c r="K648" i="1"/>
  <c r="K1217" i="1"/>
  <c r="M1220" i="1"/>
  <c r="M1217" i="1" s="1"/>
  <c r="K1317" i="1"/>
  <c r="M1320" i="1"/>
  <c r="M1317" i="1" s="1"/>
  <c r="K1555" i="1"/>
  <c r="M1558" i="1"/>
  <c r="M1555" i="1" s="1"/>
  <c r="K1939" i="1"/>
  <c r="M1942" i="1"/>
  <c r="M1939" i="1" s="1"/>
  <c r="M3322" i="1"/>
  <c r="M3319" i="1" s="1"/>
  <c r="K3800" i="1"/>
  <c r="M3803" i="1"/>
  <c r="M3800" i="1" s="1"/>
  <c r="K334" i="1"/>
  <c r="M337" i="1"/>
  <c r="M334" i="1" s="1"/>
  <c r="M1101" i="1"/>
  <c r="M1098" i="1" s="1"/>
  <c r="K1098" i="1"/>
  <c r="K2113" i="1"/>
  <c r="M2116" i="1"/>
  <c r="M2113" i="1" s="1"/>
  <c r="M2643" i="1"/>
  <c r="M2640" i="1" s="1"/>
  <c r="M454" i="1"/>
  <c r="M451" i="1" s="1"/>
  <c r="K451" i="1"/>
  <c r="M605" i="1"/>
  <c r="M602" i="1" s="1"/>
  <c r="M1293" i="1"/>
  <c r="M1290" i="1" s="1"/>
  <c r="K1505" i="1"/>
  <c r="M1508" i="1"/>
  <c r="M1505" i="1" s="1"/>
  <c r="K1818" i="1"/>
  <c r="M1821" i="1"/>
  <c r="M1818" i="1" s="1"/>
  <c r="K1860" i="1"/>
  <c r="M1863" i="1"/>
  <c r="M1860" i="1" s="1"/>
  <c r="M479" i="1"/>
  <c r="M476" i="1" s="1"/>
  <c r="K664" i="1"/>
  <c r="M667" i="1"/>
  <c r="M664" i="1" s="1"/>
  <c r="K2333" i="1"/>
  <c r="M2336" i="1"/>
  <c r="M2333" i="1" s="1"/>
  <c r="M3870" i="1"/>
  <c r="M3867" i="1" s="1"/>
  <c r="K3867" i="1"/>
  <c r="K367" i="1"/>
  <c r="M370" i="1"/>
  <c r="M367" i="1" s="1"/>
  <c r="K440" i="1"/>
  <c r="M443" i="1"/>
  <c r="M440" i="1" s="1"/>
  <c r="M557" i="1"/>
  <c r="M554" i="1" s="1"/>
  <c r="K67" i="1"/>
  <c r="M70" i="1"/>
  <c r="M67" i="1" s="1"/>
  <c r="K390" i="1"/>
  <c r="M393" i="1"/>
  <c r="M390" i="1" s="1"/>
  <c r="K410" i="1"/>
  <c r="M413" i="1"/>
  <c r="M410" i="1" s="1"/>
  <c r="M469" i="1"/>
  <c r="M466" i="1" s="1"/>
  <c r="K466" i="1"/>
  <c r="M693" i="1"/>
  <c r="M690" i="1" s="1"/>
  <c r="K690" i="1"/>
  <c r="M1886" i="1"/>
  <c r="M1884" i="1" s="1"/>
  <c r="L1884" i="1"/>
  <c r="K1978" i="1"/>
  <c r="K2185" i="1"/>
  <c r="M2188" i="1"/>
  <c r="M2185" i="1" s="1"/>
  <c r="K2252" i="1"/>
  <c r="M2255" i="1"/>
  <c r="M2252" i="1" s="1"/>
  <c r="K2274" i="1"/>
  <c r="M2277" i="1"/>
  <c r="M2274" i="1" s="1"/>
  <c r="K524" i="1"/>
  <c r="M527" i="1"/>
  <c r="M524" i="1" s="1"/>
  <c r="K1581" i="1"/>
  <c r="M1584" i="1"/>
  <c r="M1581" i="1" s="1"/>
  <c r="K3309" i="1"/>
  <c r="M3312" i="1"/>
  <c r="M3309" i="1" s="1"/>
  <c r="K72" i="1"/>
  <c r="M75" i="1"/>
  <c r="M72" i="1" s="1"/>
  <c r="K2474" i="1"/>
  <c r="M2477" i="1"/>
  <c r="M2474" i="1" s="1"/>
  <c r="K141" i="1"/>
  <c r="M144" i="1"/>
  <c r="M141" i="1" s="1"/>
  <c r="K2516" i="1"/>
  <c r="M2519" i="1"/>
  <c r="M2516" i="1" s="1"/>
  <c r="K529" i="1"/>
  <c r="K3862" i="1"/>
  <c r="M3865" i="1"/>
  <c r="M3862" i="1" s="1"/>
  <c r="K939" i="1"/>
  <c r="M942" i="1"/>
  <c r="M939" i="1" s="1"/>
  <c r="K1546" i="1"/>
  <c r="M1549" i="1"/>
  <c r="M1546" i="1" s="1"/>
  <c r="M1967" i="1"/>
  <c r="M1964" i="1" s="1"/>
  <c r="K1964" i="1"/>
  <c r="K2027" i="1"/>
  <c r="M2030" i="1"/>
  <c r="M2027" i="1" s="1"/>
  <c r="K627" i="1"/>
  <c r="M630" i="1"/>
  <c r="M627" i="1" s="1"/>
  <c r="K461" i="1"/>
  <c r="K1895" i="1"/>
  <c r="K3890" i="1"/>
  <c r="M3893" i="1"/>
  <c r="M3890" i="1" s="1"/>
  <c r="K989" i="1"/>
  <c r="M992" i="1"/>
  <c r="M989" i="1" s="1"/>
  <c r="K1376" i="1"/>
  <c r="M1379" i="1"/>
  <c r="M1376" i="1" s="1"/>
  <c r="K2852" i="1"/>
  <c r="M2855" i="1"/>
  <c r="M2852" i="1" s="1"/>
  <c r="K3697" i="1"/>
  <c r="M3700" i="1"/>
  <c r="M3697" i="1" s="1"/>
  <c r="K2354" i="1"/>
  <c r="M2357" i="1"/>
  <c r="M2354" i="1" s="1"/>
  <c r="K1760" i="1"/>
  <c r="M1763" i="1"/>
  <c r="M1760" i="1" s="1"/>
  <c r="M112" i="1"/>
  <c r="M109" i="1" s="1"/>
  <c r="M502" i="1"/>
  <c r="M499" i="1" s="1"/>
  <c r="K499" i="1"/>
  <c r="K1341" i="1"/>
  <c r="M1344" i="1"/>
  <c r="M1341" i="1" s="1"/>
  <c r="K1453" i="1"/>
  <c r="M1456" i="1"/>
  <c r="M1453" i="1" s="1"/>
  <c r="K1729" i="1"/>
  <c r="M1732" i="1"/>
  <c r="M1729" i="1" s="1"/>
  <c r="M2341" i="1"/>
  <c r="M2338" i="1" s="1"/>
  <c r="K2338" i="1"/>
  <c r="M2415" i="1"/>
  <c r="M2412" i="1" s="1"/>
  <c r="M2706" i="1"/>
  <c r="M2703" i="1" s="1"/>
  <c r="K2703" i="1"/>
  <c r="M3813" i="1"/>
  <c r="M3810" i="1" s="1"/>
  <c r="K40" i="1"/>
  <c r="K166" i="1"/>
  <c r="M169" i="1"/>
  <c r="M166" i="1" s="1"/>
  <c r="K193" i="1"/>
  <c r="M196" i="1"/>
  <c r="M193" i="1" s="1"/>
  <c r="K395" i="1"/>
  <c r="K539" i="1"/>
  <c r="K591" i="1"/>
  <c r="K1052" i="1"/>
  <c r="M1953" i="1"/>
  <c r="M1950" i="1" s="1"/>
  <c r="K2032" i="1"/>
  <c r="K2288" i="1"/>
  <c r="K3023" i="1"/>
  <c r="M3026" i="1"/>
  <c r="M3023" i="1" s="1"/>
  <c r="K3218" i="1"/>
  <c r="M3221" i="1"/>
  <c r="M3218" i="1" s="1"/>
  <c r="K3603" i="1"/>
  <c r="M3606" i="1"/>
  <c r="M3603" i="1" s="1"/>
  <c r="K3984" i="1"/>
  <c r="M3987" i="1"/>
  <c r="M3984" i="1" s="1"/>
  <c r="K3064" i="1"/>
  <c r="M3067" i="1"/>
  <c r="M3064" i="1" s="1"/>
  <c r="K514" i="1"/>
  <c r="M517" i="1"/>
  <c r="M514" i="1" s="1"/>
  <c r="K858" i="1"/>
  <c r="K226" i="1"/>
  <c r="M229" i="1"/>
  <c r="M226" i="1" s="1"/>
  <c r="L231" i="1" s="1"/>
  <c r="K456" i="1"/>
  <c r="M459" i="1"/>
  <c r="M456" i="1" s="1"/>
  <c r="K1140" i="1"/>
  <c r="M1143" i="1"/>
  <c r="M1140" i="1" s="1"/>
  <c r="K1159" i="1"/>
  <c r="M1162" i="1"/>
  <c r="M1159" i="1" s="1"/>
  <c r="K519" i="1"/>
  <c r="M567" i="1"/>
  <c r="M564" i="1" s="1"/>
  <c r="K762" i="1"/>
  <c r="K956" i="1"/>
  <c r="M959" i="1"/>
  <c r="M956" i="1" s="1"/>
  <c r="M1369" i="1"/>
  <c r="M1366" i="1" s="1"/>
  <c r="K1366" i="1"/>
  <c r="K1793" i="1"/>
  <c r="M1796" i="1"/>
  <c r="M1793" i="1" s="1"/>
  <c r="M2825" i="1"/>
  <c r="M2822" i="1" s="1"/>
  <c r="M3031" i="1"/>
  <c r="M3028" i="1" s="1"/>
  <c r="K3028" i="1"/>
  <c r="M1808" i="1"/>
  <c r="M1805" i="1" s="1"/>
  <c r="K1805" i="1"/>
  <c r="K2679" i="1"/>
  <c r="M2682" i="1"/>
  <c r="M2679" i="1" s="1"/>
  <c r="M280" i="1"/>
  <c r="M277" i="1" s="1"/>
  <c r="K277" i="1"/>
  <c r="K607" i="1"/>
  <c r="M610" i="1"/>
  <c r="M607" i="1" s="1"/>
  <c r="K126" i="1"/>
  <c r="M129" i="1"/>
  <c r="M126" i="1" s="1"/>
  <c r="K308" i="1"/>
  <c r="M311" i="1"/>
  <c r="M308" i="1" s="1"/>
  <c r="L1635" i="1"/>
  <c r="M1721" i="1"/>
  <c r="M1635" i="1" s="1"/>
  <c r="K1765" i="1"/>
  <c r="M1768" i="1"/>
  <c r="M1765" i="1" s="1"/>
  <c r="K3267" i="1"/>
  <c r="M3270" i="1"/>
  <c r="M3267" i="1" s="1"/>
  <c r="K4012" i="1"/>
  <c r="M4015" i="1"/>
  <c r="M4012" i="1" s="1"/>
  <c r="K400" i="1"/>
  <c r="M403" i="1"/>
  <c r="M400" i="1" s="1"/>
  <c r="K580" i="1"/>
  <c r="M615" i="1"/>
  <c r="M612" i="1" s="1"/>
  <c r="M703" i="1"/>
  <c r="M700" i="1" s="1"/>
  <c r="K1207" i="1"/>
  <c r="M1210" i="1"/>
  <c r="M1207" i="1" s="1"/>
  <c r="K1245" i="1"/>
  <c r="M1461" i="1"/>
  <c r="M1458" i="1" s="1"/>
  <c r="M1927" i="1"/>
  <c r="M1924" i="1" s="1"/>
  <c r="M2020" i="1"/>
  <c r="M2017" i="1" s="1"/>
  <c r="K2247" i="1"/>
  <c r="M2250" i="1"/>
  <c r="M2247" i="1" s="1"/>
  <c r="M2456" i="1"/>
  <c r="M2453" i="1" s="1"/>
  <c r="K2635" i="1"/>
  <c r="M2638" i="1"/>
  <c r="M2635" i="1" s="1"/>
  <c r="M2987" i="1"/>
  <c r="M2984" i="1" s="1"/>
  <c r="K3714" i="1"/>
  <c r="M3717" i="1"/>
  <c r="M3714" i="1" s="1"/>
  <c r="K3795" i="1"/>
  <c r="M3798" i="1"/>
  <c r="M3795" i="1" s="1"/>
  <c r="M3969" i="1"/>
  <c r="M3966" i="1" s="1"/>
  <c r="M3995" i="1"/>
  <c r="M3992" i="1" s="1"/>
  <c r="K3992" i="1"/>
  <c r="K3618" i="1"/>
  <c r="M3621" i="1"/>
  <c r="M3618" i="1" s="1"/>
  <c r="K136" i="1"/>
  <c r="M139" i="1"/>
  <c r="M136" i="1" s="1"/>
  <c r="M354" i="1"/>
  <c r="M350" i="1" s="1"/>
  <c r="L1153" i="1"/>
  <c r="M1155" i="1"/>
  <c r="M1153" i="1" s="1"/>
  <c r="K1295" i="1"/>
  <c r="M1298" i="1"/>
  <c r="M1295" i="1" s="1"/>
  <c r="K2609" i="1"/>
  <c r="K3872" i="1"/>
  <c r="M3875" i="1"/>
  <c r="M3872" i="1" s="1"/>
  <c r="K653" i="1"/>
  <c r="M656" i="1"/>
  <c r="M653" i="1" s="1"/>
  <c r="K905" i="1"/>
  <c r="M908" i="1"/>
  <c r="M905" i="1" s="1"/>
  <c r="M186" i="1"/>
  <c r="M183" i="1" s="1"/>
  <c r="K183" i="1"/>
  <c r="K662" i="1"/>
  <c r="K674" i="1"/>
  <c r="M677" i="1"/>
  <c r="M674" i="1" s="1"/>
  <c r="K813" i="1"/>
  <c r="K873" i="1"/>
  <c r="K1034" i="1"/>
  <c r="K1071" i="1"/>
  <c r="K1851" i="1"/>
  <c r="M1854" i="1"/>
  <c r="M1851" i="1" s="1"/>
  <c r="K2196" i="1"/>
  <c r="M2199" i="1"/>
  <c r="M2196" i="1" s="1"/>
  <c r="M2231" i="1"/>
  <c r="M2228" i="1" s="1"/>
  <c r="K2228" i="1"/>
  <c r="K2294" i="1"/>
  <c r="K2669" i="1"/>
  <c r="M2672" i="1"/>
  <c r="M2669" i="1" s="1"/>
  <c r="K2863" i="1"/>
  <c r="M2866" i="1"/>
  <c r="M2863" i="1" s="1"/>
  <c r="L2873" i="1" s="1"/>
  <c r="K3203" i="1"/>
  <c r="M3206" i="1"/>
  <c r="M3203" i="1" s="1"/>
  <c r="K3500" i="1"/>
  <c r="M3503" i="1"/>
  <c r="M3500" i="1" s="1"/>
  <c r="K3772" i="1"/>
  <c r="M3775" i="1"/>
  <c r="M3772" i="1" s="1"/>
  <c r="K3820" i="1"/>
  <c r="M3823" i="1"/>
  <c r="M3820" i="1" s="1"/>
  <c r="K1443" i="1"/>
  <c r="K1596" i="1"/>
  <c r="M1599" i="1"/>
  <c r="M1596" i="1" s="1"/>
  <c r="M2057" i="1"/>
  <c r="M2054" i="1" s="1"/>
  <c r="K3645" i="1"/>
  <c r="M3648" i="1"/>
  <c r="M3645" i="1" s="1"/>
  <c r="M1972" i="1"/>
  <c r="M1969" i="1" s="1"/>
  <c r="M1999" i="1"/>
  <c r="M1996" i="1" s="1"/>
  <c r="K2082" i="1"/>
  <c r="M2085" i="1"/>
  <c r="M2082" i="1" s="1"/>
  <c r="M2100" i="1"/>
  <c r="M2097" i="1" s="1"/>
  <c r="K2560" i="1"/>
  <c r="K3857" i="1"/>
  <c r="M3860" i="1"/>
  <c r="M3857" i="1" s="1"/>
  <c r="M3921" i="1"/>
  <c r="M3918" i="1" s="1"/>
  <c r="K3623" i="1"/>
  <c r="M3626" i="1"/>
  <c r="M3623" i="1" s="1"/>
  <c r="M3974" i="1"/>
  <c r="M3971" i="1" s="1"/>
  <c r="K3971" i="1"/>
  <c r="M438" i="1"/>
  <c r="M435" i="1" s="1"/>
  <c r="M572" i="1"/>
  <c r="M569" i="1" s="1"/>
  <c r="K2279" i="1"/>
  <c r="M2282" i="1"/>
  <c r="M2279" i="1" s="1"/>
  <c r="K2370" i="1"/>
  <c r="M2467" i="1"/>
  <c r="M2464" i="1" s="1"/>
  <c r="K3021" i="1"/>
  <c r="M3883" i="1"/>
  <c r="M3880" i="1" s="1"/>
  <c r="K3938" i="1"/>
  <c r="K994" i="1"/>
  <c r="K2183" i="1"/>
  <c r="K3329" i="1"/>
  <c r="M3332" i="1"/>
  <c r="M3329" i="1" s="1"/>
  <c r="K984" i="1"/>
  <c r="K1586" i="1"/>
  <c r="M1589" i="1"/>
  <c r="M1586" i="1" s="1"/>
  <c r="K1871" i="1"/>
  <c r="M1874" i="1"/>
  <c r="M1871" i="1" s="1"/>
  <c r="L1876" i="1" s="1"/>
  <c r="K1919" i="1"/>
  <c r="M1922" i="1"/>
  <c r="M1919" i="1" s="1"/>
  <c r="K2171" i="1"/>
  <c r="M2701" i="1"/>
  <c r="M2698" i="1" s="1"/>
  <c r="K2811" i="1"/>
  <c r="K3054" i="1"/>
  <c r="M3057" i="1"/>
  <c r="M3054" i="1" s="1"/>
  <c r="K970" i="1"/>
  <c r="M973" i="1"/>
  <c r="M970" i="1" s="1"/>
  <c r="K1986" i="1"/>
  <c r="M1989" i="1"/>
  <c r="M1986" i="1" s="1"/>
  <c r="K2131" i="1"/>
  <c r="M2134" i="1"/>
  <c r="M2131" i="1" s="1"/>
  <c r="K2151" i="1"/>
  <c r="K2375" i="1"/>
  <c r="M2378" i="1"/>
  <c r="M2375" i="1" s="1"/>
  <c r="K2511" i="1"/>
  <c r="M2514" i="1"/>
  <c r="M2511" i="1" s="1"/>
  <c r="M2801" i="1"/>
  <c r="M2798" i="1" s="1"/>
  <c r="K2798" i="1"/>
  <c r="M2927" i="1"/>
  <c r="M2924" i="1" s="1"/>
  <c r="K3784" i="1"/>
  <c r="M3787" i="1"/>
  <c r="M3784" i="1" s="1"/>
  <c r="L3789" i="1" s="1"/>
  <c r="K3923" i="1"/>
  <c r="M3926" i="1"/>
  <c r="M3923" i="1" s="1"/>
  <c r="K2396" i="1"/>
  <c r="M2399" i="1"/>
  <c r="M2396" i="1" s="1"/>
  <c r="K3238" i="1"/>
  <c r="M3241" i="1"/>
  <c r="M3238" i="1" s="1"/>
  <c r="K3334" i="1"/>
  <c r="M3337" i="1"/>
  <c r="M3334" i="1" s="1"/>
  <c r="K3943" i="1"/>
  <c r="M3946" i="1"/>
  <c r="M3943" i="1" s="1"/>
  <c r="K3979" i="1"/>
  <c r="M3982" i="1"/>
  <c r="M3979" i="1" s="1"/>
  <c r="K2974" i="1"/>
  <c r="M2977" i="1"/>
  <c r="M2974" i="1" s="1"/>
  <c r="K3387" i="1"/>
  <c r="M3390" i="1"/>
  <c r="M3387" i="1" s="1"/>
  <c r="K3549" i="1"/>
  <c r="M3552" i="1"/>
  <c r="M3549" i="1" s="1"/>
  <c r="K3760" i="1"/>
  <c r="K3767" i="1"/>
  <c r="M3770" i="1"/>
  <c r="M3767" i="1" s="1"/>
  <c r="K3825" i="1"/>
  <c r="M3828" i="1"/>
  <c r="M3825" i="1" s="1"/>
  <c r="M913" i="1"/>
  <c r="M910" i="1" s="1"/>
  <c r="M1017" i="1"/>
  <c r="M1014" i="1" s="1"/>
  <c r="K2257" i="1"/>
  <c r="M2260" i="1"/>
  <c r="M2257" i="1" s="1"/>
  <c r="M2320" i="1"/>
  <c r="M2317" i="1" s="1"/>
  <c r="K2555" i="1"/>
  <c r="M2633" i="1"/>
  <c r="M2630" i="1" s="1"/>
  <c r="K2659" i="1"/>
  <c r="M2917" i="1"/>
  <c r="M2914" i="1" s="1"/>
  <c r="M3042" i="1"/>
  <c r="M3039" i="1" s="1"/>
  <c r="M3062" i="1"/>
  <c r="M3059" i="1" s="1"/>
  <c r="K3243" i="1"/>
  <c r="M3246" i="1"/>
  <c r="M3243" i="1" s="1"/>
  <c r="K3948" i="1"/>
  <c r="M3951" i="1"/>
  <c r="M3948" i="1" s="1"/>
  <c r="M1937" i="1"/>
  <c r="M1934" i="1" s="1"/>
  <c r="M2052" i="1"/>
  <c r="M2049" i="1" s="1"/>
  <c r="K2489" i="1"/>
  <c r="M2696" i="1"/>
  <c r="M2693" i="1" s="1"/>
  <c r="K2693" i="1"/>
  <c r="K3361" i="1"/>
  <c r="K3371" i="1"/>
  <c r="M3374" i="1"/>
  <c r="M3371" i="1" s="1"/>
  <c r="K3554" i="1"/>
  <c r="M3557" i="1"/>
  <c r="M3554" i="1" s="1"/>
  <c r="M4005" i="1"/>
  <c r="M4002" i="1" s="1"/>
  <c r="K2548" i="1"/>
  <c r="K2796" i="1"/>
  <c r="K2934" i="1"/>
  <c r="M2937" i="1"/>
  <c r="M2934" i="1" s="1"/>
  <c r="K3805" i="1"/>
  <c r="M3808" i="1"/>
  <c r="M3805" i="1" s="1"/>
  <c r="K3852" i="1"/>
  <c r="M3855" i="1"/>
  <c r="M3852" i="1" s="1"/>
  <c r="M3081" i="1"/>
  <c r="M3078" i="1" s="1"/>
  <c r="K3078" i="1"/>
  <c r="K3569" i="1"/>
  <c r="M3572" i="1"/>
  <c r="M3569" i="1" s="1"/>
  <c r="M3611" i="1"/>
  <c r="M3608" i="1" s="1"/>
  <c r="M3931" i="1"/>
  <c r="M3928" i="1" s="1"/>
  <c r="M2210" i="1"/>
  <c r="M2207" i="1" s="1"/>
  <c r="K2645" i="1"/>
  <c r="M2648" i="1"/>
  <c r="M2645" i="1" s="1"/>
  <c r="M3052" i="1"/>
  <c r="M3049" i="1" s="1"/>
  <c r="M3158" i="1"/>
  <c r="M3155" i="1" s="1"/>
  <c r="M3216" i="1"/>
  <c r="M3213" i="1" s="1"/>
  <c r="K3900" i="1"/>
  <c r="M3903" i="1"/>
  <c r="M3900" i="1" s="1"/>
  <c r="K2469" i="1"/>
  <c r="K3452" i="1"/>
  <c r="K3702" i="1"/>
  <c r="M3705" i="1"/>
  <c r="M3702" i="1" s="1"/>
  <c r="K3840" i="1"/>
  <c r="M3843" i="1"/>
  <c r="M3840" i="1" s="1"/>
  <c r="K4007" i="1"/>
  <c r="M4010" i="1"/>
  <c r="M4007" i="1" s="1"/>
  <c r="K2951" i="1"/>
  <c r="K3294" i="1"/>
  <c r="K3431" i="1"/>
  <c r="M3434" i="1"/>
  <c r="M3431" i="1" s="1"/>
  <c r="K3682" i="1"/>
  <c r="K3997" i="1"/>
  <c r="M4000" i="1"/>
  <c r="M3997" i="1" s="1"/>
  <c r="K3208" i="1"/>
  <c r="M3211" i="1"/>
  <c r="M3208" i="1" s="1"/>
  <c r="K3248" i="1"/>
  <c r="M3251" i="1"/>
  <c r="M3248" i="1" s="1"/>
  <c r="K3815" i="1"/>
  <c r="M3818" i="1"/>
  <c r="M3815" i="1" s="1"/>
  <c r="M3916" i="1"/>
  <c r="M3913" i="1" s="1"/>
  <c r="M3226" i="1"/>
  <c r="M3223" i="1" s="1"/>
  <c r="M3265" i="1"/>
  <c r="M3262" i="1" s="1"/>
  <c r="M3327" i="1"/>
  <c r="M3324" i="1" s="1"/>
  <c r="K3382" i="1"/>
  <c r="M3410" i="1"/>
  <c r="M3407" i="1" s="1"/>
  <c r="M3498" i="1"/>
  <c r="M3495" i="1" s="1"/>
  <c r="M3695" i="1"/>
  <c r="M3692" i="1" s="1"/>
  <c r="K3160" i="1"/>
  <c r="M3163" i="1"/>
  <c r="M3160" i="1" s="1"/>
  <c r="K3719" i="1"/>
  <c r="M3722" i="1"/>
  <c r="M3719" i="1" s="1"/>
  <c r="M2982" i="1"/>
  <c r="M2979" i="1" s="1"/>
  <c r="M2992" i="1"/>
  <c r="M2989" i="1" s="1"/>
  <c r="M3101" i="1"/>
  <c r="M3098" i="1" s="1"/>
  <c r="M3144" i="1"/>
  <c r="M3141" i="1" s="1"/>
  <c r="M2498" i="1" l="1"/>
  <c r="M2494" i="1" s="1"/>
  <c r="L2505" i="1" s="1"/>
  <c r="M2772" i="1"/>
  <c r="M2765" i="1" s="1"/>
  <c r="K3195" i="1"/>
  <c r="M3643" i="1"/>
  <c r="M3639" i="1" s="1"/>
  <c r="M3446" i="1"/>
  <c r="M3442" i="1" s="1"/>
  <c r="M600" i="1"/>
  <c r="M596" i="1" s="1"/>
  <c r="L637" i="1" s="1"/>
  <c r="M637" i="1" s="1"/>
  <c r="M590" i="1" s="1"/>
  <c r="L639" i="1" s="1"/>
  <c r="K1567" i="1"/>
  <c r="M264" i="1"/>
  <c r="M260" i="1" s="1"/>
  <c r="L292" i="1" s="1"/>
  <c r="M2389" i="1"/>
  <c r="M2385" i="1" s="1"/>
  <c r="L2401" i="1" s="1"/>
  <c r="M2401" i="1" s="1"/>
  <c r="M2369" i="1" s="1"/>
  <c r="L2403" i="1" s="1"/>
  <c r="K2614" i="1"/>
  <c r="M2042" i="1"/>
  <c r="M2037" i="1" s="1"/>
  <c r="L2059" i="1" s="1"/>
  <c r="K2217" i="1"/>
  <c r="M2315" i="1"/>
  <c r="M2310" i="1" s="1"/>
  <c r="M3712" i="1"/>
  <c r="M3707" i="1" s="1"/>
  <c r="K2303" i="1"/>
  <c r="M2912" i="1"/>
  <c r="M2908" i="1" s="1"/>
  <c r="K2123" i="1"/>
  <c r="K2846" i="1"/>
  <c r="M1136" i="1"/>
  <c r="M1132" i="1" s="1"/>
  <c r="K2838" i="1"/>
  <c r="M159" i="1"/>
  <c r="M155" i="1" s="1"/>
  <c r="L177" i="1" s="1"/>
  <c r="M3300" i="1"/>
  <c r="M3296" i="1" s="1"/>
  <c r="M3458" i="1"/>
  <c r="M3454" i="1" s="1"/>
  <c r="K541" i="1"/>
  <c r="M1184" i="1"/>
  <c r="M1179" i="1" s="1"/>
  <c r="K3089" i="1"/>
  <c r="K2429" i="1"/>
  <c r="M1193" i="1"/>
  <c r="M1186" i="1" s="1"/>
  <c r="M3654" i="1"/>
  <c r="M3650" i="1" s="1"/>
  <c r="M2326" i="1"/>
  <c r="M2322" i="1" s="1"/>
  <c r="M864" i="1"/>
  <c r="M860" i="1" s="1"/>
  <c r="M1177" i="1"/>
  <c r="M1169" i="1" s="1"/>
  <c r="M360" i="1"/>
  <c r="M356" i="1" s="1"/>
  <c r="L378" i="1" s="1"/>
  <c r="M378" i="1" s="1"/>
  <c r="M349" i="1" s="1"/>
  <c r="L380" i="1" s="1"/>
  <c r="M2836" i="1"/>
  <c r="M2832" i="1" s="1"/>
  <c r="L2857" i="1" s="1"/>
  <c r="K2521" i="1"/>
  <c r="M2607" i="1"/>
  <c r="M2603" i="1" s="1"/>
  <c r="K1536" i="1"/>
  <c r="M1392" i="1"/>
  <c r="M1381" i="1" s="1"/>
  <c r="K3537" i="1"/>
  <c r="M2897" i="1"/>
  <c r="M2892" i="1" s="1"/>
  <c r="M3276" i="1"/>
  <c r="M3272" i="1" s="1"/>
  <c r="M2347" i="1"/>
  <c r="M2343" i="1" s="1"/>
  <c r="M1268" i="1"/>
  <c r="M1258" i="1" s="1"/>
  <c r="M3472" i="1"/>
  <c r="M3466" i="1" s="1"/>
  <c r="K915" i="1"/>
  <c r="M124" i="1"/>
  <c r="M120" i="1" s="1"/>
  <c r="M2972" i="1"/>
  <c r="M2967" i="1" s="1"/>
  <c r="K977" i="1"/>
  <c r="M388" i="1"/>
  <c r="M384" i="1" s="1"/>
  <c r="L445" i="1" s="1"/>
  <c r="K1900" i="1"/>
  <c r="M2422" i="1"/>
  <c r="M2417" i="1" s="1"/>
  <c r="K1080" i="1"/>
  <c r="M3666" i="1"/>
  <c r="M3661" i="1" s="1"/>
  <c r="M319" i="1"/>
  <c r="M313" i="1" s="1"/>
  <c r="M1115" i="1"/>
  <c r="M1109" i="1" s="1"/>
  <c r="M954" i="1"/>
  <c r="M950" i="1" s="1"/>
  <c r="K3523" i="1"/>
  <c r="M3351" i="1"/>
  <c r="M3344" i="1" s="1"/>
  <c r="M1107" i="1"/>
  <c r="M1103" i="1" s="1"/>
  <c r="M2890" i="1"/>
  <c r="M2879" i="1" s="1"/>
  <c r="M3424" i="1"/>
  <c r="M3419" i="1" s="1"/>
  <c r="M1205" i="1"/>
  <c r="M1200" i="1" s="1"/>
  <c r="K2899" i="1"/>
  <c r="M2628" i="1"/>
  <c r="M2620" i="1" s="1"/>
  <c r="M3087" i="1"/>
  <c r="M3083" i="1" s="1"/>
  <c r="L3103" i="1" s="1"/>
  <c r="M2245" i="1"/>
  <c r="M2240" i="1" s="1"/>
  <c r="M1304" i="1"/>
  <c r="M1300" i="1" s="1"/>
  <c r="K1222" i="1"/>
  <c r="M2755" i="1"/>
  <c r="M2749" i="1" s="1"/>
  <c r="M1530" i="1"/>
  <c r="M1523" i="1" s="1"/>
  <c r="L1631" i="1" s="1"/>
  <c r="K266" i="1"/>
  <c r="M2070" i="1"/>
  <c r="M2065" i="1" s="1"/>
  <c r="L2107" i="1" s="1"/>
  <c r="M1256" i="1"/>
  <c r="M1247" i="1" s="1"/>
  <c r="M2809" i="1"/>
  <c r="M2803" i="1" s="1"/>
  <c r="M2145" i="1"/>
  <c r="M2136" i="1" s="1"/>
  <c r="M2446" i="1"/>
  <c r="M2442" i="1" s="1"/>
  <c r="M1315" i="1"/>
  <c r="M1306" i="1" s="1"/>
  <c r="M903" i="1"/>
  <c r="M899" i="1" s="1"/>
  <c r="M1012" i="1"/>
  <c r="M1004" i="1" s="1"/>
  <c r="K96" i="1"/>
  <c r="K171" i="1"/>
  <c r="M2537" i="1"/>
  <c r="M2533" i="1" s="1"/>
  <c r="M327" i="1"/>
  <c r="M321" i="1" s="1"/>
  <c r="K1906" i="1"/>
  <c r="K1278" i="1"/>
  <c r="K1090" i="1"/>
  <c r="K3460" i="1"/>
  <c r="M2440" i="1"/>
  <c r="M2436" i="1" s="1"/>
  <c r="K372" i="1"/>
  <c r="K1618" i="1"/>
  <c r="M3139" i="1"/>
  <c r="M3134" i="1" s="1"/>
  <c r="M88" i="1"/>
  <c r="M83" i="1" s="1"/>
  <c r="M768" i="1"/>
  <c r="M764" i="1" s="1"/>
  <c r="M1753" i="1"/>
  <c r="M1749" i="1" s="1"/>
  <c r="M3417" i="1"/>
  <c r="M3412" i="1" s="1"/>
  <c r="M3510" i="1"/>
  <c r="M3505" i="1" s="1"/>
  <c r="M3369" i="1"/>
  <c r="M3363" i="1" s="1"/>
  <c r="K2782" i="1"/>
  <c r="K42" i="1"/>
  <c r="M2943" i="1"/>
  <c r="M2939" i="1" s="1"/>
  <c r="K1944" i="1"/>
  <c r="L1912" i="1"/>
  <c r="M1912" i="1" s="1"/>
  <c r="M1889" i="1" s="1"/>
  <c r="L1914" i="1" s="1"/>
  <c r="M968" i="1"/>
  <c r="M961" i="1" s="1"/>
  <c r="M932" i="1"/>
  <c r="M927" i="1" s="1"/>
  <c r="M3119" i="1"/>
  <c r="M3115" i="1" s="1"/>
  <c r="L3628" i="1"/>
  <c r="L3582" i="1" s="1"/>
  <c r="M3307" i="1"/>
  <c r="M3302" i="1" s="1"/>
  <c r="K2201" i="1"/>
  <c r="M3169" i="1"/>
  <c r="M3165" i="1" s="1"/>
  <c r="M3037" i="1"/>
  <c r="M3033" i="1" s="1"/>
  <c r="M485" i="1"/>
  <c r="M481" i="1" s="1"/>
  <c r="L487" i="1" s="1"/>
  <c r="K481" i="1"/>
  <c r="M3493" i="1"/>
  <c r="M3488" i="1" s="1"/>
  <c r="M1332" i="1"/>
  <c r="M1328" i="1" s="1"/>
  <c r="M948" i="1"/>
  <c r="M944" i="1" s="1"/>
  <c r="M3749" i="1"/>
  <c r="M3740" i="1" s="1"/>
  <c r="M60" i="1"/>
  <c r="M52" i="1" s="1"/>
  <c r="M1962" i="1"/>
  <c r="M1955" i="1" s="1"/>
  <c r="L2716" i="1"/>
  <c r="M3132" i="1"/>
  <c r="M3127" i="1" s="1"/>
  <c r="K208" i="1"/>
  <c r="K493" i="1"/>
  <c r="K1233" i="1"/>
  <c r="M1276" i="1"/>
  <c r="M1270" i="1" s="1"/>
  <c r="K1270" i="1"/>
  <c r="M2780" i="1"/>
  <c r="M2774" i="1" s="1"/>
  <c r="M21" i="1"/>
  <c r="M14" i="1" s="1"/>
  <c r="L2684" i="1"/>
  <c r="L2658" i="1" s="1"/>
  <c r="M3125" i="1"/>
  <c r="M3121" i="1" s="1"/>
  <c r="K3121" i="1"/>
  <c r="L3905" i="1"/>
  <c r="L3879" i="1" s="1"/>
  <c r="L3976" i="1"/>
  <c r="M3976" i="1" s="1"/>
  <c r="M3960" i="1" s="1"/>
  <c r="M2238" i="1"/>
  <c r="M2233" i="1" s="1"/>
  <c r="M1430" i="1"/>
  <c r="M1414" i="1" s="1"/>
  <c r="K3474" i="1"/>
  <c r="M3481" i="1"/>
  <c r="M3474" i="1" s="1"/>
  <c r="M1352" i="1"/>
  <c r="M1348" i="1" s="1"/>
  <c r="K3684" i="1"/>
  <c r="M3690" i="1"/>
  <c r="M3684" i="1" s="1"/>
  <c r="K2757" i="1"/>
  <c r="M2763" i="1"/>
  <c r="M2757" i="1" s="1"/>
  <c r="M3182" i="1"/>
  <c r="M3177" i="1" s="1"/>
  <c r="L2597" i="1"/>
  <c r="M2597" i="1" s="1"/>
  <c r="M2581" i="1" s="1"/>
  <c r="L2599" i="1" s="1"/>
  <c r="M3284" i="1"/>
  <c r="M3278" i="1" s="1"/>
  <c r="K3278" i="1"/>
  <c r="K2268" i="1"/>
  <c r="M2272" i="1"/>
  <c r="M2268" i="1" s="1"/>
  <c r="M1814" i="1"/>
  <c r="M1810" i="1" s="1"/>
  <c r="K1810" i="1"/>
  <c r="M3175" i="1"/>
  <c r="M3171" i="1" s="1"/>
  <c r="K3171" i="1"/>
  <c r="L3253" i="1"/>
  <c r="L3189" i="1" s="1"/>
  <c r="L3958" i="1"/>
  <c r="M3958" i="1" s="1"/>
  <c r="M3907" i="1" s="1"/>
  <c r="M2965" i="1"/>
  <c r="M2953" i="1" s="1"/>
  <c r="K2953" i="1"/>
  <c r="M107" i="1"/>
  <c r="M103" i="1" s="1"/>
  <c r="M94" i="1"/>
  <c r="M90" i="1" s="1"/>
  <c r="M118" i="1"/>
  <c r="M114" i="1" s="1"/>
  <c r="K23" i="1"/>
  <c r="M30" i="1"/>
  <c r="M23" i="1" s="1"/>
  <c r="M12" i="1"/>
  <c r="M6" i="1" s="1"/>
  <c r="L872" i="1"/>
  <c r="M888" i="1"/>
  <c r="M872" i="1" s="1"/>
  <c r="L890" i="1" s="1"/>
  <c r="K3286" i="1"/>
  <c r="M3294" i="1"/>
  <c r="M3286" i="1" s="1"/>
  <c r="M1034" i="1"/>
  <c r="M1030" i="1" s="1"/>
  <c r="K1030" i="1"/>
  <c r="M762" i="1"/>
  <c r="M726" i="1" s="1"/>
  <c r="K726" i="1"/>
  <c r="M2951" i="1"/>
  <c r="M2945" i="1" s="1"/>
  <c r="K2945" i="1"/>
  <c r="K1432" i="1"/>
  <c r="M1443" i="1"/>
  <c r="M1432" i="1" s="1"/>
  <c r="L225" i="1"/>
  <c r="M231" i="1"/>
  <c r="M225" i="1" s="1"/>
  <c r="L233" i="1" s="1"/>
  <c r="M2548" i="1"/>
  <c r="M2544" i="1" s="1"/>
  <c r="K2544" i="1"/>
  <c r="L3845" i="1"/>
  <c r="K2162" i="1"/>
  <c r="M2171" i="1"/>
  <c r="M2162" i="1" s="1"/>
  <c r="L3877" i="1"/>
  <c r="L2527" i="1"/>
  <c r="M40" i="1"/>
  <c r="M32" i="1" s="1"/>
  <c r="K32" i="1"/>
  <c r="L4017" i="1"/>
  <c r="K534" i="1"/>
  <c r="M539" i="1"/>
  <c r="M534" i="1" s="1"/>
  <c r="L548" i="1" s="1"/>
  <c r="L2001" i="1"/>
  <c r="K658" i="1"/>
  <c r="M662" i="1"/>
  <c r="M658" i="1" s="1"/>
  <c r="L684" i="1" s="1"/>
  <c r="L574" i="1"/>
  <c r="K3448" i="1"/>
  <c r="M3452" i="1"/>
  <c r="M3448" i="1" s="1"/>
  <c r="K3353" i="1"/>
  <c r="M3361" i="1"/>
  <c r="M3353" i="1" s="1"/>
  <c r="L3989" i="1"/>
  <c r="K1240" i="1"/>
  <c r="M1245" i="1"/>
  <c r="M1240" i="1" s="1"/>
  <c r="K2284" i="1"/>
  <c r="M2288" i="1"/>
  <c r="M2284" i="1" s="1"/>
  <c r="K1974" i="1"/>
  <c r="M1978" i="1"/>
  <c r="M1974" i="1" s="1"/>
  <c r="K770" i="1"/>
  <c r="M813" i="1"/>
  <c r="M770" i="1" s="1"/>
  <c r="M2183" i="1"/>
  <c r="M2173" i="1" s="1"/>
  <c r="K2173" i="1"/>
  <c r="M2724" i="1"/>
  <c r="M2715" i="1" s="1"/>
  <c r="L2715" i="1"/>
  <c r="L214" i="1"/>
  <c r="K3677" i="1"/>
  <c r="M3682" i="1"/>
  <c r="M3677" i="1" s="1"/>
  <c r="K3751" i="1"/>
  <c r="M3760" i="1"/>
  <c r="M3751" i="1" s="1"/>
  <c r="L1870" i="1"/>
  <c r="M1876" i="1"/>
  <c r="M1870" i="1" s="1"/>
  <c r="L1878" i="1" s="1"/>
  <c r="M2873" i="1"/>
  <c r="M2862" i="1" s="1"/>
  <c r="L2875" i="1" s="1"/>
  <c r="L2862" i="1"/>
  <c r="L578" i="1"/>
  <c r="M587" i="1"/>
  <c r="M578" i="1" s="1"/>
  <c r="L3002" i="1"/>
  <c r="M3008" i="1"/>
  <c r="M3002" i="1" s="1"/>
  <c r="L3010" i="1" s="1"/>
  <c r="K1046" i="1"/>
  <c r="M1052" i="1"/>
  <c r="M1046" i="1" s="1"/>
  <c r="M2796" i="1"/>
  <c r="M2790" i="1" s="1"/>
  <c r="K2790" i="1"/>
  <c r="K2147" i="1"/>
  <c r="M2151" i="1"/>
  <c r="M2147" i="1" s="1"/>
  <c r="K2290" i="1"/>
  <c r="M2294" i="1"/>
  <c r="M2290" i="1" s="1"/>
  <c r="M3021" i="1"/>
  <c r="M3014" i="1" s="1"/>
  <c r="K3014" i="1"/>
  <c r="M858" i="1"/>
  <c r="M815" i="1" s="1"/>
  <c r="K815" i="1"/>
  <c r="L710" i="1"/>
  <c r="L2708" i="1"/>
  <c r="M3789" i="1"/>
  <c r="M3783" i="1" s="1"/>
  <c r="L3791" i="1" s="1"/>
  <c r="L3783" i="1"/>
  <c r="L3574" i="1"/>
  <c r="M3905" i="1" l="1"/>
  <c r="M3879" i="1" s="1"/>
  <c r="L3668" i="1"/>
  <c r="M3668" i="1" s="1"/>
  <c r="M3633" i="1" s="1"/>
  <c r="L3670" i="1" s="1"/>
  <c r="L2364" i="1"/>
  <c r="L2302" i="1" s="1"/>
  <c r="L2458" i="1"/>
  <c r="L2406" i="1" s="1"/>
  <c r="L2650" i="1"/>
  <c r="M2650" i="1" s="1"/>
  <c r="M2602" i="1" s="1"/>
  <c r="L2652" i="1" s="1"/>
  <c r="L3436" i="1"/>
  <c r="M3436" i="1" s="1"/>
  <c r="M3381" i="1" s="1"/>
  <c r="L3438" i="1" s="1"/>
  <c r="L3380" i="1" s="1"/>
  <c r="L344" i="1"/>
  <c r="L297" i="1" s="1"/>
  <c r="L1019" i="1"/>
  <c r="M1019" i="1" s="1"/>
  <c r="M893" i="1" s="1"/>
  <c r="L1021" i="1" s="1"/>
  <c r="L892" i="1" s="1"/>
  <c r="L2153" i="1"/>
  <c r="M2153" i="1" s="1"/>
  <c r="M2112" i="1" s="1"/>
  <c r="L2155" i="1" s="1"/>
  <c r="L3184" i="1"/>
  <c r="L3154" i="1" s="1"/>
  <c r="L3729" i="1"/>
  <c r="L3676" i="1" s="1"/>
  <c r="L349" i="1"/>
  <c r="L2262" i="1"/>
  <c r="L2195" i="1" s="1"/>
  <c r="L3146" i="1"/>
  <c r="M3146" i="1" s="1"/>
  <c r="M3114" i="1" s="1"/>
  <c r="L3148" i="1" s="1"/>
  <c r="M1631" i="1"/>
  <c r="M1498" i="1" s="1"/>
  <c r="L1633" i="1" s="1"/>
  <c r="L1497" i="1" s="1"/>
  <c r="L1498" i="1"/>
  <c r="L1865" i="1"/>
  <c r="M1865" i="1" s="1"/>
  <c r="M1728" i="1" s="1"/>
  <c r="L1867" i="1" s="1"/>
  <c r="L2570" i="1"/>
  <c r="L2532" i="1" s="1"/>
  <c r="L1980" i="1"/>
  <c r="L1918" i="1" s="1"/>
  <c r="L2816" i="1"/>
  <c r="M2816" i="1" s="1"/>
  <c r="M2748" i="1" s="1"/>
  <c r="L2818" i="1" s="1"/>
  <c r="L2581" i="1"/>
  <c r="L3517" i="1"/>
  <c r="L3441" i="1" s="1"/>
  <c r="L3069" i="1"/>
  <c r="M3069" i="1" s="1"/>
  <c r="M3013" i="1" s="1"/>
  <c r="L3071" i="1" s="1"/>
  <c r="L1322" i="1"/>
  <c r="L1158" i="1" s="1"/>
  <c r="L1493" i="1"/>
  <c r="L1327" i="1" s="1"/>
  <c r="M3628" i="1"/>
  <c r="M3582" i="1" s="1"/>
  <c r="L3630" i="1" s="1"/>
  <c r="L3581" i="1" s="1"/>
  <c r="L1889" i="1"/>
  <c r="L3777" i="1"/>
  <c r="M3777" i="1" s="1"/>
  <c r="M3734" i="1" s="1"/>
  <c r="L3779" i="1" s="1"/>
  <c r="L146" i="1"/>
  <c r="L82" i="1" s="1"/>
  <c r="M2684" i="1"/>
  <c r="M2658" i="1" s="1"/>
  <c r="L2686" i="1" s="1"/>
  <c r="L2657" i="1" s="1"/>
  <c r="L590" i="1"/>
  <c r="L3960" i="1"/>
  <c r="L3907" i="1"/>
  <c r="L3376" i="1"/>
  <c r="M3376" i="1" s="1"/>
  <c r="M3261" i="1" s="1"/>
  <c r="L3378" i="1" s="1"/>
  <c r="L2369" i="1"/>
  <c r="L2994" i="1"/>
  <c r="L2878" i="1" s="1"/>
  <c r="M3253" i="1"/>
  <c r="M3189" i="1" s="1"/>
  <c r="L3255" i="1" s="1"/>
  <c r="M3255" i="1" s="1"/>
  <c r="M3188" i="1" s="1"/>
  <c r="L77" i="1"/>
  <c r="L5" i="1" s="1"/>
  <c r="L642" i="1"/>
  <c r="M684" i="1"/>
  <c r="M642" i="1" s="1"/>
  <c r="L686" i="1" s="1"/>
  <c r="L3851" i="1"/>
  <c r="M3877" i="1"/>
  <c r="M3851" i="1" s="1"/>
  <c r="M292" i="1"/>
  <c r="M254" i="1" s="1"/>
  <c r="L294" i="1" s="1"/>
  <c r="L254" i="1"/>
  <c r="L871" i="1"/>
  <c r="M890" i="1"/>
  <c r="M871" i="1" s="1"/>
  <c r="L2861" i="1"/>
  <c r="M2875" i="1"/>
  <c r="M2861" i="1" s="1"/>
  <c r="L1888" i="1"/>
  <c r="M1914" i="1"/>
  <c r="M1888" i="1" s="1"/>
  <c r="L3991" i="1"/>
  <c r="M4017" i="1"/>
  <c r="M3991" i="1" s="1"/>
  <c r="L2006" i="1"/>
  <c r="M2059" i="1"/>
  <c r="M2006" i="1" s="1"/>
  <c r="L2061" i="1" s="1"/>
  <c r="L3794" i="1"/>
  <c r="M3845" i="1"/>
  <c r="M3794" i="1" s="1"/>
  <c r="L3847" i="1" s="1"/>
  <c r="M3791" i="1"/>
  <c r="M3782" i="1" s="1"/>
  <c r="L3782" i="1"/>
  <c r="M2708" i="1"/>
  <c r="M2692" i="1" s="1"/>
  <c r="L2710" i="1" s="1"/>
  <c r="L2692" i="1"/>
  <c r="L182" i="1"/>
  <c r="M214" i="1"/>
  <c r="M182" i="1" s="1"/>
  <c r="L216" i="1" s="1"/>
  <c r="L866" i="1"/>
  <c r="L348" i="1"/>
  <c r="M380" i="1"/>
  <c r="M348" i="1" s="1"/>
  <c r="M2527" i="1"/>
  <c r="M2510" i="1" s="1"/>
  <c r="L2529" i="1" s="1"/>
  <c r="L2510" i="1"/>
  <c r="M445" i="1"/>
  <c r="M383" i="1" s="1"/>
  <c r="L447" i="1" s="1"/>
  <c r="L383" i="1"/>
  <c r="L2368" i="1"/>
  <c r="M2403" i="1"/>
  <c r="M2368" i="1" s="1"/>
  <c r="L3978" i="1"/>
  <c r="M3989" i="1"/>
  <c r="M3978" i="1" s="1"/>
  <c r="M3574" i="1"/>
  <c r="M3522" i="1" s="1"/>
  <c r="L3576" i="1" s="1"/>
  <c r="L3522" i="1"/>
  <c r="L1985" i="1"/>
  <c r="M2001" i="1"/>
  <c r="M1985" i="1" s="1"/>
  <c r="L2003" i="1" s="1"/>
  <c r="L3001" i="1"/>
  <c r="M3010" i="1"/>
  <c r="M3001" i="1" s="1"/>
  <c r="L689" i="1"/>
  <c r="M710" i="1"/>
  <c r="M689" i="1" s="1"/>
  <c r="L712" i="1" s="1"/>
  <c r="L450" i="1"/>
  <c r="M487" i="1"/>
  <c r="M450" i="1" s="1"/>
  <c r="L489" i="1" s="1"/>
  <c r="M233" i="1"/>
  <c r="M224" i="1" s="1"/>
  <c r="L224" i="1"/>
  <c r="L3077" i="1"/>
  <c r="M3103" i="1"/>
  <c r="M3077" i="1" s="1"/>
  <c r="L3105" i="1" s="1"/>
  <c r="M2505" i="1"/>
  <c r="M2463" i="1" s="1"/>
  <c r="L2507" i="1" s="1"/>
  <c r="L2463" i="1"/>
  <c r="M548" i="1"/>
  <c r="M492" i="1" s="1"/>
  <c r="L550" i="1" s="1"/>
  <c r="L492" i="1"/>
  <c r="L553" i="1"/>
  <c r="M574" i="1"/>
  <c r="M553" i="1" s="1"/>
  <c r="L576" i="1" s="1"/>
  <c r="L2064" i="1"/>
  <c r="M2107" i="1"/>
  <c r="M2064" i="1" s="1"/>
  <c r="L2109" i="1" s="1"/>
  <c r="M1878" i="1"/>
  <c r="M1869" i="1" s="1"/>
  <c r="L1869" i="1"/>
  <c r="L2580" i="1"/>
  <c r="M2599" i="1"/>
  <c r="M2580" i="1" s="1"/>
  <c r="L2821" i="1"/>
  <c r="M2857" i="1"/>
  <c r="M2821" i="1" s="1"/>
  <c r="L2859" i="1" s="1"/>
  <c r="L2190" i="1"/>
  <c r="M639" i="1"/>
  <c r="M589" i="1" s="1"/>
  <c r="L589" i="1"/>
  <c r="L154" i="1"/>
  <c r="M177" i="1"/>
  <c r="M154" i="1" s="1"/>
  <c r="L179" i="1" s="1"/>
  <c r="L2296" i="1"/>
  <c r="L1149" i="1"/>
  <c r="L3633" i="1" l="1"/>
  <c r="L2602" i="1"/>
  <c r="M2364" i="1"/>
  <c r="M2302" i="1" s="1"/>
  <c r="L2366" i="1" s="1"/>
  <c r="M2366" i="1" s="1"/>
  <c r="M2301" i="1" s="1"/>
  <c r="L893" i="1"/>
  <c r="M3729" i="1"/>
  <c r="M3676" i="1" s="1"/>
  <c r="L3731" i="1" s="1"/>
  <c r="M3731" i="1" s="1"/>
  <c r="M3675" i="1" s="1"/>
  <c r="L2112" i="1"/>
  <c r="M3184" i="1"/>
  <c r="M3154" i="1" s="1"/>
  <c r="L3186" i="1" s="1"/>
  <c r="L3153" i="1" s="1"/>
  <c r="M344" i="1"/>
  <c r="M297" i="1" s="1"/>
  <c r="L346" i="1" s="1"/>
  <c r="M346" i="1" s="1"/>
  <c r="M296" i="1" s="1"/>
  <c r="M3438" i="1"/>
  <c r="M3380" i="1" s="1"/>
  <c r="M2458" i="1"/>
  <c r="M2406" i="1" s="1"/>
  <c r="L2460" i="1" s="1"/>
  <c r="L2405" i="1" s="1"/>
  <c r="L3381" i="1"/>
  <c r="M1980" i="1"/>
  <c r="M1918" i="1" s="1"/>
  <c r="L1982" i="1" s="1"/>
  <c r="L1917" i="1" s="1"/>
  <c r="M3517" i="1"/>
  <c r="M3441" i="1" s="1"/>
  <c r="L3519" i="1" s="1"/>
  <c r="L3440" i="1" s="1"/>
  <c r="M2262" i="1"/>
  <c r="M2195" i="1" s="1"/>
  <c r="L2264" i="1" s="1"/>
  <c r="L2194" i="1" s="1"/>
  <c r="L3114" i="1"/>
  <c r="M1633" i="1"/>
  <c r="M1497" i="1" s="1"/>
  <c r="M1021" i="1"/>
  <c r="M892" i="1" s="1"/>
  <c r="L2748" i="1"/>
  <c r="L1728" i="1"/>
  <c r="M3630" i="1"/>
  <c r="M3581" i="1" s="1"/>
  <c r="L3013" i="1"/>
  <c r="M2570" i="1"/>
  <c r="M2532" i="1" s="1"/>
  <c r="L2572" i="1" s="1"/>
  <c r="M2572" i="1" s="1"/>
  <c r="M2531" i="1" s="1"/>
  <c r="L3734" i="1"/>
  <c r="M146" i="1"/>
  <c r="M82" i="1" s="1"/>
  <c r="L148" i="1" s="1"/>
  <c r="L81" i="1" s="1"/>
  <c r="L3261" i="1"/>
  <c r="M1493" i="1"/>
  <c r="M1327" i="1" s="1"/>
  <c r="L1495" i="1" s="1"/>
  <c r="L1326" i="1" s="1"/>
  <c r="M2994" i="1"/>
  <c r="M2878" i="1" s="1"/>
  <c r="L2996" i="1" s="1"/>
  <c r="M2996" i="1" s="1"/>
  <c r="M2877" i="1" s="1"/>
  <c r="M1322" i="1"/>
  <c r="M1158" i="1" s="1"/>
  <c r="L1324" i="1" s="1"/>
  <c r="L1157" i="1" s="1"/>
  <c r="M2686" i="1"/>
  <c r="M2657" i="1" s="1"/>
  <c r="L3188" i="1"/>
  <c r="L4019" i="1"/>
  <c r="M4019" i="1" s="1"/>
  <c r="M3850" i="1" s="1"/>
  <c r="L4021" i="1" s="1"/>
  <c r="M77" i="1"/>
  <c r="M5" i="1" s="1"/>
  <c r="L79" i="1" s="1"/>
  <c r="M79" i="1" s="1"/>
  <c r="M4" i="1" s="1"/>
  <c r="M447" i="1"/>
  <c r="M382" i="1" s="1"/>
  <c r="L382" i="1"/>
  <c r="M2190" i="1"/>
  <c r="M2161" i="1" s="1"/>
  <c r="L2192" i="1" s="1"/>
  <c r="L2161" i="1"/>
  <c r="M2529" i="1"/>
  <c r="M2509" i="1" s="1"/>
  <c r="L2509" i="1"/>
  <c r="M550" i="1"/>
  <c r="M491" i="1" s="1"/>
  <c r="L491" i="1"/>
  <c r="M2061" i="1"/>
  <c r="M2005" i="1" s="1"/>
  <c r="L2005" i="1"/>
  <c r="L2267" i="1"/>
  <c r="M2296" i="1"/>
  <c r="M2267" i="1" s="1"/>
  <c r="L2298" i="1" s="1"/>
  <c r="M866" i="1"/>
  <c r="M715" i="1" s="1"/>
  <c r="L868" i="1" s="1"/>
  <c r="L715" i="1"/>
  <c r="L153" i="1"/>
  <c r="M179" i="1"/>
  <c r="M153" i="1" s="1"/>
  <c r="M3847" i="1"/>
  <c r="M3793" i="1" s="1"/>
  <c r="L3793" i="1"/>
  <c r="L449" i="1"/>
  <c r="M489" i="1"/>
  <c r="M449" i="1" s="1"/>
  <c r="L3113" i="1"/>
  <c r="M3148" i="1"/>
  <c r="M3113" i="1" s="1"/>
  <c r="L3076" i="1"/>
  <c r="M3105" i="1"/>
  <c r="M3076" i="1" s="1"/>
  <c r="M2109" i="1"/>
  <c r="M2063" i="1" s="1"/>
  <c r="L2063" i="1"/>
  <c r="M2003" i="1"/>
  <c r="M1984" i="1" s="1"/>
  <c r="L1984" i="1"/>
  <c r="L2747" i="1"/>
  <c r="M2818" i="1"/>
  <c r="M2747" i="1" s="1"/>
  <c r="L253" i="1"/>
  <c r="M294" i="1"/>
  <c r="M253" i="1" s="1"/>
  <c r="M3779" i="1"/>
  <c r="M3733" i="1" s="1"/>
  <c r="L3733" i="1"/>
  <c r="L2820" i="1"/>
  <c r="M2859" i="1"/>
  <c r="M2820" i="1" s="1"/>
  <c r="M1149" i="1"/>
  <c r="M1025" i="1" s="1"/>
  <c r="L1151" i="1" s="1"/>
  <c r="L1025" i="1"/>
  <c r="L688" i="1"/>
  <c r="M712" i="1"/>
  <c r="M688" i="1" s="1"/>
  <c r="M2507" i="1"/>
  <c r="M2462" i="1" s="1"/>
  <c r="L2462" i="1"/>
  <c r="M686" i="1"/>
  <c r="M641" i="1" s="1"/>
  <c r="L641" i="1"/>
  <c r="L3632" i="1"/>
  <c r="M3670" i="1"/>
  <c r="M3632" i="1" s="1"/>
  <c r="L2111" i="1"/>
  <c r="M2155" i="1"/>
  <c r="M2111" i="1" s="1"/>
  <c r="L3260" i="1"/>
  <c r="M3378" i="1"/>
  <c r="M3260" i="1" s="1"/>
  <c r="M576" i="1"/>
  <c r="M552" i="1" s="1"/>
  <c r="L552" i="1"/>
  <c r="L3521" i="1"/>
  <c r="M3576" i="1"/>
  <c r="M3521" i="1" s="1"/>
  <c r="L1727" i="1"/>
  <c r="M1867" i="1"/>
  <c r="M1727" i="1" s="1"/>
  <c r="L3012" i="1"/>
  <c r="M3071" i="1"/>
  <c r="M3012" i="1" s="1"/>
  <c r="L181" i="1"/>
  <c r="M216" i="1"/>
  <c r="M181" i="1" s="1"/>
  <c r="L2601" i="1"/>
  <c r="M2652" i="1"/>
  <c r="M2601" i="1" s="1"/>
  <c r="L2691" i="1"/>
  <c r="M2710" i="1"/>
  <c r="M2691" i="1" s="1"/>
  <c r="M3186" i="1" l="1"/>
  <c r="M3153" i="1" s="1"/>
  <c r="L3675" i="1"/>
  <c r="L2301" i="1"/>
  <c r="M2264" i="1"/>
  <c r="M2194" i="1" s="1"/>
  <c r="M1982" i="1"/>
  <c r="M1917" i="1" s="1"/>
  <c r="L296" i="1"/>
  <c r="M3519" i="1"/>
  <c r="M3440" i="1" s="1"/>
  <c r="M2460" i="1"/>
  <c r="M2405" i="1" s="1"/>
  <c r="L2877" i="1"/>
  <c r="M1324" i="1"/>
  <c r="M1157" i="1" s="1"/>
  <c r="L2531" i="1"/>
  <c r="L3850" i="1"/>
  <c r="M148" i="1"/>
  <c r="M81" i="1" s="1"/>
  <c r="M1495" i="1"/>
  <c r="M1326" i="1" s="1"/>
  <c r="L4" i="1"/>
  <c r="L714" i="1"/>
  <c r="M868" i="1"/>
  <c r="M714" i="1" s="1"/>
  <c r="L2160" i="1"/>
  <c r="M2192" i="1"/>
  <c r="M2160" i="1" s="1"/>
  <c r="L3849" i="1"/>
  <c r="M4021" i="1"/>
  <c r="M3849" i="1" s="1"/>
  <c r="M2298" i="1"/>
  <c r="M2266" i="1" s="1"/>
  <c r="L2266" i="1"/>
  <c r="L1024" i="1"/>
  <c r="M1151" i="1"/>
  <c r="M1024" i="1" s="1"/>
  <c r="L4023" i="1" l="1"/>
  <c r="M4023" i="1" s="1"/>
  <c r="M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JUAN ANTONIO PORRAS</author>
  </authors>
  <commentList>
    <comment ref="A3" authorId="0" shapeId="0" xr:uid="{4C6ED073-FDFE-4F76-814E-DBA881FD7857}">
      <text>
        <r>
          <rPr>
            <b/>
            <sz val="9"/>
            <color indexed="81"/>
            <rFont val="Tahoma"/>
            <family val="2"/>
          </rPr>
          <t>Código del concepto. Ver colores en "Entorno de trabajo: Apariencia"</t>
        </r>
      </text>
    </comment>
    <comment ref="B3" authorId="0" shapeId="0" xr:uid="{63707727-F066-4D08-A0BB-C2867CA849FA}">
      <text>
        <r>
          <rPr>
            <b/>
            <sz val="9"/>
            <color indexed="81"/>
            <rFont val="Tahoma"/>
            <family val="2"/>
          </rPr>
          <t>Naturaleza o tipo de concepto, ver valores de cada naturaleza en la ayuda del menú contextual</t>
        </r>
      </text>
    </comment>
    <comment ref="C3" authorId="0" shapeId="0" xr:uid="{BEC811D2-B4D4-47FB-B657-014F47458438}">
      <text>
        <r>
          <rPr>
            <b/>
            <sz val="9"/>
            <color indexed="81"/>
            <rFont val="Tahoma"/>
            <family val="2"/>
          </rPr>
          <t>Unidad principal de medida del concepto</t>
        </r>
      </text>
    </comment>
    <comment ref="D3" authorId="0" shapeId="0" xr:uid="{D11F9EB5-7093-4438-BE70-BF928B357BE9}">
      <text>
        <r>
          <rPr>
            <b/>
            <sz val="9"/>
            <color indexed="81"/>
            <rFont val="Tahoma"/>
            <family val="2"/>
          </rPr>
          <t>Descripción corta</t>
        </r>
      </text>
    </comment>
    <comment ref="E3" authorId="0" shapeId="0" xr:uid="{E2C13722-4556-434E-BF80-83BB042567D9}">
      <text>
        <r>
          <rPr>
            <b/>
            <sz val="9"/>
            <color indexed="81"/>
            <rFont val="Tahoma"/>
            <family val="2"/>
          </rPr>
          <t>Descripción corta de la línea de medición</t>
        </r>
      </text>
    </comment>
    <comment ref="F3" authorId="0" shapeId="0" xr:uid="{8B3F4574-754D-4975-8E2E-E7D018C2EE1A}">
      <text>
        <r>
          <rPr>
            <b/>
            <sz val="9"/>
            <color indexed="81"/>
            <rFont val="Tahoma"/>
            <family val="2"/>
          </rPr>
          <t>Columna A: Número de unidades iguales de la línea de medición</t>
        </r>
      </text>
    </comment>
    <comment ref="G3" authorId="0" shapeId="0" xr:uid="{8793ACBF-EEA9-4ECB-B507-0C441284F363}">
      <text>
        <r>
          <rPr>
            <b/>
            <sz val="9"/>
            <color indexed="81"/>
            <rFont val="Tahoma"/>
            <family val="2"/>
          </rPr>
          <t>Columna B: Longitud de la línea de medición</t>
        </r>
      </text>
    </comment>
    <comment ref="H3" authorId="0" shapeId="0" xr:uid="{5BC025BB-A7A5-44FF-9641-F37B5F178533}">
      <text>
        <r>
          <rPr>
            <b/>
            <sz val="9"/>
            <color indexed="81"/>
            <rFont val="Tahoma"/>
            <family val="2"/>
          </rPr>
          <t>Columna C: Anchura de la línea de medición</t>
        </r>
      </text>
    </comment>
    <comment ref="I3" authorId="0" shapeId="0" xr:uid="{2FB4B470-7AFF-4847-9E4C-B65C5CC89B60}">
      <text>
        <r>
          <rPr>
            <b/>
            <sz val="9"/>
            <color indexed="81"/>
            <rFont val="Tahoma"/>
            <family val="2"/>
          </rPr>
          <t>Columna D: Altura de la línea de medición</t>
        </r>
      </text>
    </comment>
    <comment ref="J3" authorId="0" shapeId="0" xr:uid="{48F39707-82F8-40C7-B066-50E9670177F9}">
      <text>
        <r>
          <rPr>
            <b/>
            <sz val="9"/>
            <color indexed="81"/>
            <rFont val="Tahoma"/>
            <family val="2"/>
          </rPr>
          <t>Cantidad Verde: Referencia a otra partida Naranja: Fórmula de medición Azul: Expresión</t>
        </r>
      </text>
    </comment>
    <comment ref="K3" authorId="0" shapeId="0" xr:uid="{2AD8B7BC-22BA-4A02-BFF6-4E42EA82EB38}">
      <text>
        <r>
          <rPr>
            <b/>
            <sz val="9"/>
            <color indexed="81"/>
            <rFont val="Tahoma"/>
            <family val="2"/>
          </rPr>
          <t>Rendimiento o cantidad presupuestada</t>
        </r>
      </text>
    </comment>
    <comment ref="L3" authorId="0" shapeId="0" xr:uid="{90071534-B4C5-4B97-BEE0-1F4C3C49B620}">
      <text>
        <r>
          <rPr>
            <b/>
            <sz val="9"/>
            <color indexed="81"/>
            <rFont val="Tahoma"/>
            <family val="2"/>
          </rPr>
          <t>Precio unitario en el presupuesto</t>
        </r>
      </text>
    </comment>
    <comment ref="M3" authorId="0" shapeId="0" xr:uid="{9CC4DAFF-C949-4B38-B45B-6FA76F21F466}">
      <text>
        <r>
          <rPr>
            <b/>
            <sz val="9"/>
            <color indexed="81"/>
            <rFont val="Tahoma"/>
            <family val="2"/>
          </rPr>
          <t>Importe del presupuesto</t>
        </r>
      </text>
    </comment>
  </commentList>
</comments>
</file>

<file path=xl/sharedStrings.xml><?xml version="1.0" encoding="utf-8"?>
<sst xmlns="http://schemas.openxmlformats.org/spreadsheetml/2006/main" count="5896" uniqueCount="1100">
  <si>
    <t>Adecuación EDAR Galindo al RD1215</t>
  </si>
  <si>
    <t>Código</t>
  </si>
  <si>
    <t>Nat</t>
  </si>
  <si>
    <t>Ud</t>
  </si>
  <si>
    <t>Resumen</t>
  </si>
  <si>
    <t>Comentario</t>
  </si>
  <si>
    <t>N</t>
  </si>
  <si>
    <t>Longitud</t>
  </si>
  <si>
    <t>Anchura</t>
  </si>
  <si>
    <t>Altura</t>
  </si>
  <si>
    <t>Cantidad</t>
  </si>
  <si>
    <t>CanPres</t>
  </si>
  <si>
    <t>Pres</t>
  </si>
  <si>
    <t>ImpPres</t>
  </si>
  <si>
    <t>6.001</t>
  </si>
  <si>
    <t>Capítulo</t>
  </si>
  <si>
    <t/>
  </si>
  <si>
    <t>Bombeo</t>
  </si>
  <si>
    <t>600101</t>
  </si>
  <si>
    <t>Calderería</t>
  </si>
  <si>
    <t>CA0100</t>
  </si>
  <si>
    <t>Partida</t>
  </si>
  <si>
    <t>kg</t>
  </si>
  <si>
    <t>Acero en perfil galvanizado</t>
  </si>
  <si>
    <t>ACERO TIPO S 275 JR GALVANIZADO CALIENTE EN PERFILES, INCLUYENDO EL SUMINISTRO, CORTE, DOBLADO, MONTAJE, SOLDADURA, SPRAY GALVANIZADO EN FRIO PARA REMATES, OPERACIONES Y MEDIOS AUXILIARES NECESARIOS. TOTALMENTE TERMINADO</t>
  </si>
  <si>
    <t>04h02</t>
  </si>
  <si>
    <t>05h02</t>
  </si>
  <si>
    <t>Total CA0100</t>
  </si>
  <si>
    <t>CA5040</t>
  </si>
  <si>
    <t>m</t>
  </si>
  <si>
    <t>Colocación de rodapies de acero galvanizado</t>
  </si>
  <si>
    <t>SUMINISTRO Y COLOCACIÓN DE RODAPIES SIMILAR AL EXISTENTE, COMO MÍNIMO DE 150X10X3MM, EN ACERO GALVANIZADO EN CALIENTE. INCLUSO SOLDADURA, REMATES DE SOLDADURAS MEDIANTE SPRAY DE GALVANIZADO EN FRIO Y MEDIOS AUXILIARES. TOTALMENTE TERMINADO.</t>
  </si>
  <si>
    <t>01h01</t>
  </si>
  <si>
    <t>Total CA5040</t>
  </si>
  <si>
    <t>CA0101</t>
  </si>
  <si>
    <t>Acero en perfil galvanizado pintado</t>
  </si>
  <si>
    <t>ACERO TIPO S 275 JR GALVANIZADO CALIENTE Y PINTADO EN PERFILES, INCLUYENDO EL SUMINISTRO, CORTE, DOBLADO, MONTAJE, SOLDADURA, IMPRIMACIÓN TIPO WASH PRIMER, OPERACIONES Y MEDIOS AUXILIARES NECESARIOS. TOTALMENTE TERMINADO</t>
  </si>
  <si>
    <t>01h01 (Barra intermedia de guardacuerpos)</t>
  </si>
  <si>
    <t>Total CA0101</t>
  </si>
  <si>
    <t>CA0080</t>
  </si>
  <si>
    <t>Desmontaje de escala fija existente</t>
  </si>
  <si>
    <t>DESMONTAJE DE ESCALA FIJA EXISTENTE DE CUALQUIER GEOMETRÍA Y MATERIAL. INCLUSO OPERACIONES DE CORTE CON ROTAFLEX O EQUIPO DE OXICORTE, LIJADO, PULIDO, PINTADO, MEDIOS AUXILIARES Y TRANSPORTE HASTA EL PUNTO LIMPIO DE LA OBRA Y CLASIFICACIÓN. TOTALMENTE TERMINADO.</t>
  </si>
  <si>
    <t>02h01</t>
  </si>
  <si>
    <t>Bomba 1</t>
  </si>
  <si>
    <t>Bomba 4</t>
  </si>
  <si>
    <t>Bomba 5</t>
  </si>
  <si>
    <t>Bomba 6</t>
  </si>
  <si>
    <t>Bomba 8</t>
  </si>
  <si>
    <t>Total CA0080</t>
  </si>
  <si>
    <t>CA5220</t>
  </si>
  <si>
    <t>Colocación de escala de acero galvanizado</t>
  </si>
  <si>
    <t>SUMINISTRO Y COLOCACIÓN DE ESCALA TIPO CABB, CON PELDAÑOS PLANOS Y SUPERFICIE DE 22MM. INCLUSO CORTES, SOLDADURAS, REMATES DE SOLDADURAS MEDIANTE SPRAY DE GALVANIZADO EN FRIO, ANCLAJES Y MEDIOS AUXILIARES. TODOS LOS MATERIALES EN ACERO GALVANIZADO EN CALIENTE. TOTALMENTE TERMINADO.</t>
  </si>
  <si>
    <t>Total CA5220</t>
  </si>
  <si>
    <t>CA0112</t>
  </si>
  <si>
    <t>Acero en chapa galvanizada</t>
  </si>
  <si>
    <t>ACERO TIPO S 275 JR GALVANIZADO EN CALIENTE PARA PLACA DE ANCLAJES Y CHAPA ANTIDESLIZANTE. INCLUYENDO EL SUMINISTRO, CORTE, MONTAJE, SOLDADURA, TALADROS, TORNILLOS, ARANDELAS, SPRAY EN FRIO PARA REMATES, OPERACIONES Y MEDIOS AUXILIARES NECESARIOS. TOTALMENTE TERMINADO.</t>
  </si>
  <si>
    <t>Anclaje estructura</t>
  </si>
  <si>
    <t>Total CA0112</t>
  </si>
  <si>
    <t>CA5030</t>
  </si>
  <si>
    <t>m2</t>
  </si>
  <si>
    <t>Colocación de puerta en guardacuerpos existente de acero galvanizado</t>
  </si>
  <si>
    <t>SUMINISTRO Y COLOCACIÓN DE PUERTA DE TIPOLOGÍA SIMILAR AL GUARDACUERPOS EXISTENTE. INCLUSO MATERIAL NUEVO DE APORTACIÓN PARA PREPARAR EL GUARDACUERPOS PARA LA NUEVA PUERTA, SOLDADURA, REMATES DE SOLDADURAS MEDIANTE SPRAY DE GALVANIZADO EN FRIO Y MEDIOS AUXILIARES. TODOS LOS MATERIALES EN ACERO GALVANIZADO EN CALIENTE. TOTALMENTE TERMINADO.</t>
  </si>
  <si>
    <t>Total CA5030</t>
  </si>
  <si>
    <t>CA5020</t>
  </si>
  <si>
    <t>ud</t>
  </si>
  <si>
    <t>Colocación de bisagra con cierre automático en acero galvanizado</t>
  </si>
  <si>
    <t>SUMINISTRO Y COLOCACIÓN DE BISAGRA CON CIERRE AUTOMÁTICO EN ACERO GALVANIZADO EN CALIENTE. INCLUSO SOLDADURA, REMATES DE SOLDADURAS MEDIANTE SPRAY DE GALVANIZADO EN FRIO Y MEDIOS AUXILIARES. TOTALMENTE TERMINADO.</t>
  </si>
  <si>
    <t>Total CA5020</t>
  </si>
  <si>
    <t>CA5240</t>
  </si>
  <si>
    <t>Colocación de tramex</t>
  </si>
  <si>
    <t>PAVIMENTO DE REJILLA ELECTROSOLDADA ANTIDESLIZANTE, DE 30X30 MM DE PASO DE MALLA, ACABADO GALVANIZADO EN CALIENTE, REALIZADA CON PLETINAS PORTANTES DE ACERO LAMINADO UNE-EN 10025 S235JR, EN PERFIL PLANO LAMINADO EN CALIENTE, DE 20X2 MM, SEPARADAS 34 MM ENTRE SÍ, SEPARADORES DE VARILLA CUADRADA RETORCIDA, DE ACERO CON BAJO CONTENIDO EN CARBONO UNE-EN ISO 16120-2 C4D, DE 4 MM DE LADO, SEPARADOS 30 MM ENTRE SÍ Y MARCO DE ACERO LAMINADO UNE-EN 10025 S235JR, EN PERFIL OMEGA LAMINADO EN CALIENTE, DE 20X2 MM, FIJADO CON PIEZAS DE SUJECIÓN. TOTALMENTE INSTALADO.</t>
  </si>
  <si>
    <t>04h01</t>
  </si>
  <si>
    <t>Total CA5240</t>
  </si>
  <si>
    <t>Total 600101</t>
  </si>
  <si>
    <t>Total 6.001</t>
  </si>
  <si>
    <t>6.002</t>
  </si>
  <si>
    <t>Desbaste de gruesos</t>
  </si>
  <si>
    <t>600201</t>
  </si>
  <si>
    <t>06.02.01h01</t>
  </si>
  <si>
    <t>06.02.03h01</t>
  </si>
  <si>
    <t>06.02.04h01</t>
  </si>
  <si>
    <t>06.02.02h01</t>
  </si>
  <si>
    <t>CA5000</t>
  </si>
  <si>
    <t>Colocación guardacuerpos similar al existente en acero galvanizado</t>
  </si>
  <si>
    <t>SUMINISTRO Y COLOCACIÓN DE GUARDACUERPOS FIJO O MOVIL DE TIPOLOGÍA SIMILAR AL EXISTENTE. INCLUYENDO MATERIAL NUEVO DE APORTACIÓN PARA PREPARAR EL GUARDACUERPOS EXISTENTE, BASE DE ANCLAJE, ABRAZADERAS, TALADROS, TORNILLERÍA, SOLDADURAS, REMATES DE SOLDADURAS MEDIANTE SPRAY DE GALVANIZADO EN FRIO Y MEDIOS AUXILIARES. TODOS LOS MATERIALES EN ACERO GALVANIZADO EN CALIENTE. INCLUSO MEDIOS AUXILIARES. TOTALMENTE TERMINADO.</t>
  </si>
  <si>
    <t>Total CA5000</t>
  </si>
  <si>
    <t>06.02.01h1</t>
  </si>
  <si>
    <t>06.02.04h1</t>
  </si>
  <si>
    <t>CA5131</t>
  </si>
  <si>
    <t>Colocación de protección mediante chapa perforada &lt;=0,5m2 de acero galvanizado en caliente pintado</t>
  </si>
  <si>
    <t>SUMINISTRO Y COLOCACIÓN DE PROTECCIÓN MEDIANTE CHAPA PERFORADA MENOR O IGUAL A 0,5M2 DE HASTA 5MM DE ESPESOR Y AGUJERO D=8MM. INCLUSO CURVADO DE LA CHAPA SI FUERA NECESARIO, PERFILES DE APOYO Y REFUERZO, NEOPRENOS DE AISLANTE, ASAS, TALADROS, TORNILLERÍA, SOLDADURAS, REMATES DE SOLDADURAS MEDIANTE SPRAY DE GALVANIZADO EN FRIO Y MEDIOS AUXILIARES. TODOS LOS MATERIALES EN ACERO GALVANIZADO EN CALIENTE Y PINTADO APLICANDO PREVIAMENTE IMPRIMACIÓN TIPO WASH PRIMER. TOTALMENTE TERMINADO.</t>
  </si>
  <si>
    <t>06.02.10h01</t>
  </si>
  <si>
    <t>Total CA5131</t>
  </si>
  <si>
    <t>CA5002</t>
  </si>
  <si>
    <t>Colocación guardacuerpos similar al existente en acero inoxidable AISI316L</t>
  </si>
  <si>
    <t>SUMINISTRO Y COLOCACIÓN DE GUARDACUERPOS FIJO O MOVIL DE TIPOLOGÍA SIMILAR AL EXISTENTE. INCLUYENDO MATERIAL NUEVO DE APORTACIÓN PARA PREPARAR EL GUARDACUERPOS EXISTENTE, BASE DE ANCLAJE, ABRAZADERAS, TALADROS, TORNILLERÍA, SOLDADURAS, REMATES DE SOLDADURAS MEDIANTE SPRAY DE GALVANIZADO EN FRIO Y MEDIOS AUXILIARES. TODOS LOS MATERIALES EN ACERO ACERO INOXIDABLE AISI316L. INCLUSO MEDIOS AUXILIARES. TOTALMENTE TERMINADO.</t>
  </si>
  <si>
    <t>06.02.06h01</t>
  </si>
  <si>
    <t>Total CA5002</t>
  </si>
  <si>
    <t>CA5042</t>
  </si>
  <si>
    <t>Colocación de rodapies de acero inoxidable AISI316L</t>
  </si>
  <si>
    <t>SUMINISTRO Y COLOCACIÓN DE RODAPIES SIMILAR AL EXISTENTE, COMO MÍNIMO DE 150X10X3MM, EN ACERO INOXIDABLE AISI316L. INCLUSO SOLDADURA, PULIDO Y MEDIOS AUXILIARES. TOTALMENTE TERMINADO.</t>
  </si>
  <si>
    <t>Total CA5042</t>
  </si>
  <si>
    <t>CA6000</t>
  </si>
  <si>
    <t>Colocación de malla de cierre de acero galvanizado similar a la existente. Incluido marco exterior. Totalmente colocado</t>
  </si>
  <si>
    <t>SUMINISTRO, MONTAJE E INSTALACIÓN DE CERRAMIENTO DE MALLA DE CIERRE DE ACERO GALVANIZADO SIMILAR A LA EXISTENTE, ACABADO GALVANIZADO. TOTALMENTE INSTALADA.</t>
  </si>
  <si>
    <t>Total CA6000</t>
  </si>
  <si>
    <t>06.02.05h01</t>
  </si>
  <si>
    <t>CA0113</t>
  </si>
  <si>
    <t>Acero en chapa galvanizada pintada</t>
  </si>
  <si>
    <t>ACERO TIPO S 275 JR GALVANIZADO EN CALIENTE Y PINTADO, INCLUYENDO EL SUMINISTRO, CORTE, MONTAJE, SOLDADURA, TALADROS, TORNILLOS, ARANDELAS, SPRAY EN FRIO PARA REMATES, IMPRIMACIÓN TIPO WASH PRIMER, OPERACIONES Y MEDIOS AUXILIARES NECESARIOS. TOTALMENTE TERMINADO</t>
  </si>
  <si>
    <t>06.02.07h01</t>
  </si>
  <si>
    <t>Total CA0113</t>
  </si>
  <si>
    <t>CA6002</t>
  </si>
  <si>
    <t>u</t>
  </si>
  <si>
    <t>Tornillo/tuerca de cualquier métrica instalados en zonas preparadas para ello</t>
  </si>
  <si>
    <t>SUMINISTRO Y MONTAJE DE TORNILLO/TUERCA/ARANDELA DE CUALQUIER MÉTRICA Y MATERIAL (IDÉNTICO AL DEL EQUIPO DONDE SE VA A INSTALAR) EN ELEMENTOS EN LOS QUE SE HAN RETIRADO Y SE HAN PERDIDO. TOTALMENTE INSTALADOS.</t>
  </si>
  <si>
    <t>06.02.09h01</t>
  </si>
  <si>
    <t>Total CA6002</t>
  </si>
  <si>
    <t>Total 600201</t>
  </si>
  <si>
    <t>Total 6.002</t>
  </si>
  <si>
    <t>6.003</t>
  </si>
  <si>
    <t>Grupo hidráulico compuertas bombeo</t>
  </si>
  <si>
    <t>6.004</t>
  </si>
  <si>
    <t>Desbaste de finos</t>
  </si>
  <si>
    <t>600401</t>
  </si>
  <si>
    <t>06.04.01h01</t>
  </si>
  <si>
    <t>06.04.03h01</t>
  </si>
  <si>
    <t>06.04.02h01</t>
  </si>
  <si>
    <t>06.04.04h01</t>
  </si>
  <si>
    <t>06.04.05h01</t>
  </si>
  <si>
    <t>Total 600401</t>
  </si>
  <si>
    <t>Total 6.004</t>
  </si>
  <si>
    <t>6.005</t>
  </si>
  <si>
    <t>Puente grúa G1 Transversal JASO 5 T</t>
  </si>
  <si>
    <t>600501</t>
  </si>
  <si>
    <t>CA5221</t>
  </si>
  <si>
    <t>Colocación de escala de acero galzanizado pintado</t>
  </si>
  <si>
    <t>SUMINISTRO Y COLOCACIÓN DE ESCALA TIPO CABB, CON PELDAÑOS PLANOS Y SUPERFICIE DE 22MM. INCLUSO CORTES, SOLDADURAS, REMATES DE SOLDADURAS MEDIANTE SPRAY DE GALVANIZADO EN FRIO, ANCLAJES Y MEDIOS AUXILIARES.TODOS LOS MATERIALES EN ACERO GALVANIZADO EN CALIENTE Y PINTADO APLICANDO PREVIAMENTE IMPRIMACIÓN TIPO WASH PRIMER. TOTALMENTE TERMINADO.</t>
  </si>
  <si>
    <t>06.05.01h01</t>
  </si>
  <si>
    <t>Total CA5221</t>
  </si>
  <si>
    <t>CA6003</t>
  </si>
  <si>
    <t>Anillo de resguardo de escalera vertical de acero galvanizado formada por pletinas segun la norma UNE-EN ISO 14122-3:2017</t>
  </si>
  <si>
    <t>SUMINISTRO, MONTAJE E INSTALACIÓN DE ANILLO DE PROTECCIÓN DE RESGUARDO DE ESCALERA VERTICAL SIMILAR A LOS EXISTENTES EN LA EDAR. TOTALMENTE EJECUTADO.</t>
  </si>
  <si>
    <t>Total CA6003</t>
  </si>
  <si>
    <t>CA0085</t>
  </si>
  <si>
    <t>Desmontaje de quitamiedos en escala fija existente</t>
  </si>
  <si>
    <t>DESMONTAJE DE QUITAMIEDOS INSTALADO EN ESCALA FIJA EXISTENTE DE CUALQUIER GEOMETRÍA Y MATERIAL. INCLUSO OPERACIONES DE CORTE CON ROTAFLEX O EQUIPO DE OXICORTE, LIJADO, PULIDO, PINTADO, MEDIOS AUXILIARES  Y TRANSPORTE HASTA EL PUNTO LIMPIO DE LA OBRA Y CLASIFICACIÓN. TOTALMENTE TERMINADO.</t>
  </si>
  <si>
    <t>Total CA0085</t>
  </si>
  <si>
    <t>CA6004</t>
  </si>
  <si>
    <t>Reparación de jaula de acceso a puente grúa</t>
  </si>
  <si>
    <t>REPARACIÓN DE GOLPE EN LA JAULA DE ACCESO A PUENTE GRÚA DEL PRETRATAMIENTO (ZONA G1). INCLUIDOS TODOS LOS MATERIALES Y LOS MEDIOS NECESARIOS PARA SU CORRECTA REPARACIÓN. TOTALMENTE ACABADO.</t>
  </si>
  <si>
    <t>06.05.02h01</t>
  </si>
  <si>
    <t>Total CA6004</t>
  </si>
  <si>
    <t>Total 600501</t>
  </si>
  <si>
    <t>Total 6.005</t>
  </si>
  <si>
    <t>6.006</t>
  </si>
  <si>
    <t>Puente grúa G2-G3 Pozo bombas GH 16 t</t>
  </si>
  <si>
    <t>6.007</t>
  </si>
  <si>
    <t>Puente grúa G2-G3 Pozo bombas JASO 8 t</t>
  </si>
  <si>
    <t>6.008</t>
  </si>
  <si>
    <t>Puente grúa Desbaste de finos GH 16 t</t>
  </si>
  <si>
    <t>600801</t>
  </si>
  <si>
    <t>06.08.01h01</t>
  </si>
  <si>
    <t>Total 600801</t>
  </si>
  <si>
    <t>Total 6.008</t>
  </si>
  <si>
    <t>6.009</t>
  </si>
  <si>
    <t>Puente grúa Desbaste de finos JASO 5 t</t>
  </si>
  <si>
    <t>6.010</t>
  </si>
  <si>
    <t>Cuchara anfibia G1-Gruesos</t>
  </si>
  <si>
    <t>6.011</t>
  </si>
  <si>
    <t>Cuchara anfibia G2-G3 finos</t>
  </si>
  <si>
    <t>6.012</t>
  </si>
  <si>
    <t>Balancín Tamices 10 t</t>
  </si>
  <si>
    <t>6.013</t>
  </si>
  <si>
    <t>Balancín Tamices 8 t</t>
  </si>
  <si>
    <t>6.014</t>
  </si>
  <si>
    <t>Pulpo crueceta 5 t</t>
  </si>
  <si>
    <t>6.015</t>
  </si>
  <si>
    <t>Predesarenado</t>
  </si>
  <si>
    <t>601501</t>
  </si>
  <si>
    <t>06.15.04h01</t>
  </si>
  <si>
    <t>06.15.01h01</t>
  </si>
  <si>
    <t>CA5142</t>
  </si>
  <si>
    <t>Colocación de protección mediante chapa perforada &gt;0,5m2 de acero galvanizado en caliente pintado</t>
  </si>
  <si>
    <t>SUMINISTRO Y COLOCACIÓN DE PROTECCIÓN MEDIANTE CHAPA PERFORADA MAYOR DE 0,5M2 DE HASTA 5MM DE ESPESOR Y AGUJERO D=8MM. INCLUSO CURVADO DE LA CHAPA SI FUERA NECESARIO, PERFILES DE APOYO Y REFUERZO, NEOPRENOS DE AISLANTE, ASAS, TALADROS, TORNILLERÍA, SOLDADURAS, REMATES DE SOLDADURAS MEDIANTE SPRAY DE GALVANIZADO EN FRIO Y MEDIOS AUXILIARES. TODOS LOS MATERIALES EN ACERO GALVANIZADO EN CALIENTE Y PINTADO APLICANDO PREVIAMENTE IMPRIMACIÓN TIPO WASH PRIMER. TOTALMENTE TERMINADO.</t>
  </si>
  <si>
    <t>06.15.05h01</t>
  </si>
  <si>
    <t>Total CA5142</t>
  </si>
  <si>
    <t>CA5232</t>
  </si>
  <si>
    <t>Colocación de pestillo para fijación de tapa o trámex en acero inoxidable AISI316L</t>
  </si>
  <si>
    <t>SUMINISTRO Y COLOCACIÓN DE PESTILLO CON LLAVE DE APERTURA TRIANGULAR Y REGULABLE EN ALTURA FIJADO A TAPA O TRÁMEX MEDIANTE TUERCA Y ARANDELAS DE TEFLÓN, Y ANGULAR DE 50X20X50X4MM COMO TOPE. INCLUSO PERFORACIONES EN LA TAPA SI SON NECESARIAS Y EN LA ESTRUCTURA PARA COLOCACIÓN DEL TOPE, TORNILLERÍA, LLAVE DE APERTURA TRIANGULAR Y MEDIOS AUXILIARES. TODOS LOS MATERIALES EN ACERO INOXIDABLE AISI316L. TOTALMENTE TERMINADO.</t>
  </si>
  <si>
    <t>Total CA5232</t>
  </si>
  <si>
    <t>CA0000</t>
  </si>
  <si>
    <t>Revisión de línea de vida existente</t>
  </si>
  <si>
    <t>REVISIÓN DEL ESTADO Y ANCLAJES DE LINEA DE VIDA EXISTENTE INCLUSO EMISIÓN DEL CORRESPONDIENTE CERTIFICADO DE APTITUD DE LA MISMA. SE INCLUYEN TODOS LOS MEDIOS NECESARIOS PARA PROCEDER A SU REVISIÓN. TOTALMENTE EJECUTADO.</t>
  </si>
  <si>
    <t>06.15.03h01</t>
  </si>
  <si>
    <t>Total CA0000</t>
  </si>
  <si>
    <t>Total 601501</t>
  </si>
  <si>
    <t>Total 6.015</t>
  </si>
  <si>
    <t>6.016</t>
  </si>
  <si>
    <t>Desarenado</t>
  </si>
  <si>
    <t>601601</t>
  </si>
  <si>
    <t>06.16.01h01</t>
  </si>
  <si>
    <t>CA5001</t>
  </si>
  <si>
    <t>Colocación guardacuerpos similar al existente en acero galvanizado pintado</t>
  </si>
  <si>
    <t>SUMINISTRO Y COLOCACIÓN DE GUARDACUERPOS FIJO O MOVIL DE TIPOLOGÍA SIMILAR AL EXISTENTE. INCLUYENDO MATERIAL NUEVO DE APORTACIÓN PARA PREPARAR EL GUARDACUERPOS EXISTENTE, BASE DE ANCLAJE, ABRAZADERAS, TALADROS, TORNILLERÍA, SOLDADURAS, REMATES DE SOLDADURAS MEDIANTE SPRAY DE GALVANIZADO EN FRIO Y MEDIOS AUXILIARES. TODOS LOS MATERIALES EN ACERO GALVANIZADO EN CALIENTE Y PINTADO APLICANDO PREVIAMENTE IMPRIMACIÓN TIPO WASH PRIMER. INCLUSO MEDIOS AUXILIARES. TOTALMENTE TERMINADO.</t>
  </si>
  <si>
    <t>06.16.02h01</t>
  </si>
  <si>
    <t>06.16.03h01</t>
  </si>
  <si>
    <t>06.16.04h01</t>
  </si>
  <si>
    <t>06.16.05h01</t>
  </si>
  <si>
    <t>Total CA5001</t>
  </si>
  <si>
    <t>CA5041</t>
  </si>
  <si>
    <t>Colocación de rodapies de acero galvanizado pintado</t>
  </si>
  <si>
    <t>SUMINISTRO Y COLOCACIÓN DE RODAPIES SIMILAR AL EXISTENTE, COMO MÍNIMO DE 150X10X3MM, EN ACERO GALVANIZADO EN CALIENTE Y PINTADO APLICANDO PREVIAMENTE IMPRIMACIÓN TIPO WASH PRIMER. INCLUSO SOLDADURA, REMATES DE SOLDADURAS MEDIANTE SPRAY DE GALVANIZADO EN FRIO Y MEDIOS AUXILIARES. TOTALMENTE TERMINADO.</t>
  </si>
  <si>
    <t>Total CA5041</t>
  </si>
  <si>
    <t>CA0097</t>
  </si>
  <si>
    <t>Desmontaje de puerta existente de dimensiones 1.3x2.8 m aprox.</t>
  </si>
  <si>
    <t>DESMONTAJE DE PUERTA EXISTENTE INCLUSO TRANSPORTE A VERTEDERO Y GESTIÓN DE RESIDUOS. TOTALMENTE ACABADO.</t>
  </si>
  <si>
    <t>06.16.06h01</t>
  </si>
  <si>
    <t>Total CA0097</t>
  </si>
  <si>
    <t>CA6005</t>
  </si>
  <si>
    <t>Bloque de hormigón totalmente ejecutado</t>
  </si>
  <si>
    <t>MURETE DE 20 CM DE ESPESOR DE FÁBRICA, DE BLOQUE HUECO DE HORMIGÓN SIMILAR AL EXISTENTE, PARA REVESTIR, DIMENSIONES 40X20X20 CM, RESISTENCIA NORMALIZADA R10 (10 N/MM²), RECIBIDO SI ES NECESARIO CON MORTERO DE CEMENTO INDUSTRIAL, COLOR GRIS, M-7,5, SUMINISTRADO A GRANEL, CON PILASTRAS INTERMEDIAS Y ZUNCHO DE CORONACIÓN, DE HORMIGÓN CON ARMADURA DE ACERO UNE-EN 10080 B 500 S, CUANTÍA 5 KG/M². TOTALMENTE EJECUTADO.</t>
  </si>
  <si>
    <t>Total CA6005</t>
  </si>
  <si>
    <t>Total 601601</t>
  </si>
  <si>
    <t>Total 6.016</t>
  </si>
  <si>
    <t>6.017</t>
  </si>
  <si>
    <t>Separador de flotantes</t>
  </si>
  <si>
    <t>601701</t>
  </si>
  <si>
    <t>06.17.06h01</t>
  </si>
  <si>
    <t>06.17.07h01</t>
  </si>
  <si>
    <t>06.17.01h01</t>
  </si>
  <si>
    <t>CA5132</t>
  </si>
  <si>
    <t>Colocación de protección mediante chapa perforada &lt;=0,5m2 de acero inoxidable AISI316L</t>
  </si>
  <si>
    <t>SUMINISTRO Y COLOCACIÓN DE PROTECCIÓN MEDIANTE CHAPA PERFORADA MENOR O IGUAL A 0,5M2 DE HASTA 5MM DE ESPESOR Y AGUJERO D=8MM. INCLUSO CURVADO DE LA CHAPA SI FUERA NECESARIO, PERFILES DE APOYO Y REFUERZO, NEOPRENOS DE AISLANTE, ASAS, TALADROS, TORNILLERÍA, SOLDADURAS, PULIDO Y MEDIOS AUXILIARES. TODOS LOS MATERIALES EN ACERO INOXIDABLE AISI316L. TOTALMENTE TERMINADO.</t>
  </si>
  <si>
    <t>06.17.03h01</t>
  </si>
  <si>
    <t>Total CA5132</t>
  </si>
  <si>
    <t>06.17.04h01</t>
  </si>
  <si>
    <t>Total 601701</t>
  </si>
  <si>
    <t>Total 6.017</t>
  </si>
  <si>
    <t>6.018</t>
  </si>
  <si>
    <t>Clasificadores de arenas</t>
  </si>
  <si>
    <t>601801</t>
  </si>
  <si>
    <t>06.18.01h1</t>
  </si>
  <si>
    <t>06.18.03h01</t>
  </si>
  <si>
    <t>06.18.04h01</t>
  </si>
  <si>
    <t>06.18.06h01</t>
  </si>
  <si>
    <t>06.18.07h01</t>
  </si>
  <si>
    <t>06.18.05h01</t>
  </si>
  <si>
    <t>06.18.02h01</t>
  </si>
  <si>
    <t>Total 601801</t>
  </si>
  <si>
    <t>Total 6.018</t>
  </si>
  <si>
    <t>6.019</t>
  </si>
  <si>
    <t>Lavador de arenas</t>
  </si>
  <si>
    <t>601901</t>
  </si>
  <si>
    <t>06.19.01h01</t>
  </si>
  <si>
    <t>CA5222</t>
  </si>
  <si>
    <t>Colocación de escala de acero inoxidable AISI316L</t>
  </si>
  <si>
    <t>SUMINISTRO Y COLOCACIÓN DE ESCALA TIPO CABB, CON PELDAÑOS PLANOS Y SUPERFICIE DE 22MM. PUERTA DE TIPOLOGÍA SIMILAR AL GUARDACUERPOS EXISTENTE. INCLUSO ANCLAJES, SOLDADURA, PULIDO Y MEDIOS AUXILIARES. TODOS LOS MATERIALES EN ACERO INOXIDABLE AISI316L. TOTALMENTE TERMINADO.</t>
  </si>
  <si>
    <t>Total CA5222</t>
  </si>
  <si>
    <t>CA5032</t>
  </si>
  <si>
    <t>Colocación de puerta en guardacuerpos existente de acero inoxidable AISI316L</t>
  </si>
  <si>
    <t>SUMINISTRO Y COLOCACIÓN DE PUERTA DE TIPOLOGÍA SIMILAR AL GUARDACUERPOS EXISTENTE. INCLUSO MATERIAL NUEVO DE APORTACIÓN PARA PREPARAR EL GUARDACUERPOS PARA LA NUEVA PUERTA, SOLDADURA, PULIDO Y MEDIOS AUXILIARES. TODOS LOS MATERIALES EN ACERO INOXIDABLE AISI316L. TOTALMENTE TERMINADO.</t>
  </si>
  <si>
    <t>Total CA5032</t>
  </si>
  <si>
    <t>CA5022</t>
  </si>
  <si>
    <t>Colocación de bisagra con cierre automático en acero inoxidable AISI316L</t>
  </si>
  <si>
    <t>SUMINISTRO Y COLOCACIÓN DE BISAGRA CON CIERRE AUTOMÁTICO EN ACERO INOXIDABLE AISI 316L. INCLUSO SOLDADURA, PULIDO Y MEDIOS AUXILIARES. TOTALMENTE TERMINADO.</t>
  </si>
  <si>
    <t>Total CA5022</t>
  </si>
  <si>
    <t>Total 601901</t>
  </si>
  <si>
    <t>Total 6.019</t>
  </si>
  <si>
    <t>6.020</t>
  </si>
  <si>
    <t>Canal unión entre desarenado y decantación</t>
  </si>
  <si>
    <t>602001</t>
  </si>
  <si>
    <t>CA0091</t>
  </si>
  <si>
    <t>Corte de pequeñas piezas metálicas como cáncamos, perfiles, chapas</t>
  </si>
  <si>
    <t>CORTE MANUAL O CON MAQUINA, RETIRADA Y GESTION DE PEQUEÑAS PIEZAS METÁLICAS COMO CANCÁMOS, PERFILES Y CHAPAS. INCLUIDO LA PREPARACIÓN DE SUPERFICIE Y LA APLICACION DE RECUBRIMIENTO ANTI CORROSIVO. TRABAJO TOTALMENTE EJECUTADO.</t>
  </si>
  <si>
    <t>Total CA0091</t>
  </si>
  <si>
    <t>CA0086</t>
  </si>
  <si>
    <t>Desmontaje de tramex</t>
  </si>
  <si>
    <t>DESMONTAJE DE TRAMEX EXISTENTE DE CUALQUIER GEOMETRÍA Y MATERIAL. INCLUSO OPERACIONES DE CORTE CON ROTAFLEX O EQUIPO DE OXICORTE, LIJADO, PULIDO, PINTADO, MEDIOS AUXILIARES Y TRANSPORTE HASTA EL PUNTO LIMPIO DE LA OBRA Y CLASIFICACIÓN. TOTALMENTE TERMINADO.</t>
  </si>
  <si>
    <t>Total CA0086</t>
  </si>
  <si>
    <t>03h01</t>
  </si>
  <si>
    <t>CA5565</t>
  </si>
  <si>
    <t>Colocación de malla de sugirdad antilatigazo para cables</t>
  </si>
  <si>
    <t>SUMINISTRO E INSTALACIÓN DE MALLA ANTILATIGAZO PARA CABLES QUE GARANTIZA LA SEGURIDAD DE LESIONES Y DAÑOS A LA PROPIEDAD EN CASO DE FALLO O ROTURA ACCIDENTAL DE CABLE. RESISTENTES A LA CORROSIÓN, DE ALTA RESISTENCIA ACERO / ALUMINIO. ADECUADO PARA CONEXIÓN DE CABLE Y PESCANTE. INCLUIDOS MEDIOS MATERIALES Y AUXILIARES, DESMONTAJE DE CABLE, MONTAJE DE MALLA ANTILATIGAZO Y MONTAJE DE CABLE. TOTALMENTE TERMINADO.</t>
  </si>
  <si>
    <t>Total CA5565</t>
  </si>
  <si>
    <t>CA0040</t>
  </si>
  <si>
    <t>Desmontaje de carcasa de protección</t>
  </si>
  <si>
    <t>DESMONTAJE DE PROTECCIÓN EN EQUIPO EXISTENTE DE CUALQUIER MATERIAL. INCLUSO OPERACIONES DE CORTE CON ROTAFLEX O EQUIPO DE OXICORTE, LIJADO, PULIDO, PINTADO,  MEDIOS AUXILIARES  Y TRANSPORTE HASTA EL PUNTO LIMPIO DE LA OBRA Y CLASIFICACIÓN. TOTALMENTE TERMINADO.</t>
  </si>
  <si>
    <t>08h01</t>
  </si>
  <si>
    <t>6.20.08.1</t>
  </si>
  <si>
    <t>6.20.08.2</t>
  </si>
  <si>
    <t>Total CA0040</t>
  </si>
  <si>
    <t>Total 602001</t>
  </si>
  <si>
    <t>Total 6.020</t>
  </si>
  <si>
    <t>6.021</t>
  </si>
  <si>
    <t>Decantadores</t>
  </si>
  <si>
    <t>602101</t>
  </si>
  <si>
    <t>CA5160</t>
  </si>
  <si>
    <t>Colocación de cerradura tipo CABB en acero galvanizado en caliente</t>
  </si>
  <si>
    <t>SUMINISTRO Y COLOCACIÓN DE CERRADURA TIPO CABB EN ACERO GALVANIZADO EN CALIENTE. INCLUSO LLAVE DE CIERRE TIPO CONSORCIO Y MEDIOS AUXILIARES. TOTALMENTE TERMINADO.</t>
  </si>
  <si>
    <t>Total CA5160</t>
  </si>
  <si>
    <t>07h01</t>
  </si>
  <si>
    <t>Total 602101</t>
  </si>
  <si>
    <t>Total 6.021</t>
  </si>
  <si>
    <t>6.022</t>
  </si>
  <si>
    <t>Polipasto de decantación</t>
  </si>
  <si>
    <t>602201</t>
  </si>
  <si>
    <t>U440005</t>
  </si>
  <si>
    <t>POLIPASTO MANUAL 1.000 KG RECORRIDO GANCHO 6 MTS</t>
  </si>
  <si>
    <t>SUMINISTRO Y MONTAJE DE POLIPASTO MANUAL DE ALTA RESISTENCIA PARA 1000 KG. PARA UN RECORRIDO DE 6 MTS. DE ELEVACION ACOPLADO A CARRO CON RODAMIENTOS DE EMPUJE A MANO SOBRE CARRIL, MONTAJE, PINTADO Y PROBADO. INCLUYE GANCHOS DE 360º DE GIRO, CADENA ACERO ZINCADO GRADO 80, PESTILLOS DE SEGURIDAD INFERIOR Y SUPERIOR Y FRENO DE CARGA AUTOMÁTICO.</t>
  </si>
  <si>
    <t>Total U440005</t>
  </si>
  <si>
    <t>Total 602201</t>
  </si>
  <si>
    <t>Total 6.022</t>
  </si>
  <si>
    <t>6.023</t>
  </si>
  <si>
    <t>Dosificación policloruro de aluminio o hipoclorito sódico</t>
  </si>
  <si>
    <t>602301</t>
  </si>
  <si>
    <t>01h01 jaula escala</t>
  </si>
  <si>
    <t>Total 602301</t>
  </si>
  <si>
    <t>Total 6.023</t>
  </si>
  <si>
    <t>6.024</t>
  </si>
  <si>
    <t>Bombeo intermedio</t>
  </si>
  <si>
    <t>602401</t>
  </si>
  <si>
    <t>CA0020</t>
  </si>
  <si>
    <t>Desmontaje de bisagra existente</t>
  </si>
  <si>
    <t>DESMONTAJE DE BISAGRA EXISTENTE DE CUALQUIER GEOMETRÍA Y MATERIAL. INCLUSO OPERACIONES DE CORTE CON ROTAFLEX O EQUIPO DE OXICORTE, LIJADO, PULIDO, PINTADO, MEDIOS AUXILIARES Y TRANSPORTE HASTA EL PUNTO LIMPIO DE LA OBRA Y CLASIFICACIÓN. TOTALMENTE TERMINADO.</t>
  </si>
  <si>
    <t>Total CA0020</t>
  </si>
  <si>
    <t>05h01</t>
  </si>
  <si>
    <t>Total 602401</t>
  </si>
  <si>
    <t>Total 6.024</t>
  </si>
  <si>
    <t>6.025</t>
  </si>
  <si>
    <t>Puente grúa Bombeo intermedio VICINAY 12,5 t</t>
  </si>
  <si>
    <t>602501</t>
  </si>
  <si>
    <t>CA0010</t>
  </si>
  <si>
    <t>Desmontaje de guardacuerpos existente</t>
  </si>
  <si>
    <t>DESMONTAJE DE GUARDACUERPOS EXISTENTE DE CUALQUIER GEOMETRÍA Y MATERIAL. INCLUSO OPERACIONES DE CORTE CON ROTAFLEX O EQUIPO DE OXICORTE, LIJADO, PULIDO, PINTADO, MEDIOS AUXILIARES Y TRANSPORTE HASTA EL PUNTO LIMPIO DE LA OBRA Y CLASIFICACIÓN. TOTALMENTE TERMINADO.</t>
  </si>
  <si>
    <t>Total CA0010</t>
  </si>
  <si>
    <t>Total 602501</t>
  </si>
  <si>
    <t>Total 6.025</t>
  </si>
  <si>
    <t>6.026</t>
  </si>
  <si>
    <t>Tratamiento biológico (6 balsas)</t>
  </si>
  <si>
    <t>602601</t>
  </si>
  <si>
    <t>12h02</t>
  </si>
  <si>
    <t>zona1</t>
  </si>
  <si>
    <t>zona2</t>
  </si>
  <si>
    <t>zona3</t>
  </si>
  <si>
    <t>zona4</t>
  </si>
  <si>
    <t>zona5</t>
  </si>
  <si>
    <t>zona6</t>
  </si>
  <si>
    <t>zona7</t>
  </si>
  <si>
    <t>zona8</t>
  </si>
  <si>
    <t>zona9</t>
  </si>
  <si>
    <t>zona10</t>
  </si>
  <si>
    <t>zona11</t>
  </si>
  <si>
    <t>zona12</t>
  </si>
  <si>
    <t>zona13</t>
  </si>
  <si>
    <t>zona14</t>
  </si>
  <si>
    <t>zona15</t>
  </si>
  <si>
    <t>zona16</t>
  </si>
  <si>
    <t>zona17</t>
  </si>
  <si>
    <t>zona18</t>
  </si>
  <si>
    <t>zona19</t>
  </si>
  <si>
    <t>zona20</t>
  </si>
  <si>
    <t>zona21</t>
  </si>
  <si>
    <t>zona22</t>
  </si>
  <si>
    <t>zona23</t>
  </si>
  <si>
    <t>zona24</t>
  </si>
  <si>
    <t>zona25</t>
  </si>
  <si>
    <t>zona26</t>
  </si>
  <si>
    <t>zona27</t>
  </si>
  <si>
    <t>zona28</t>
  </si>
  <si>
    <t>zona29</t>
  </si>
  <si>
    <t>zona30</t>
  </si>
  <si>
    <t>zona31</t>
  </si>
  <si>
    <t>zona32</t>
  </si>
  <si>
    <t>CA5130</t>
  </si>
  <si>
    <t>Colocación de protección mediante chapa perforada &lt;=0,5m2 de acero galvanizado en caliente</t>
  </si>
  <si>
    <t>SUMINISTRO Y COLOCACIÓN DE PROTECCIÓN MEDIANTE CHAPA PERFORADA MENOR O IGUAL A 0,5M2 DE HASTA 5MM DE ESPESOR Y AGUJERO D=8MM. INCLUSO CURVADO DE LA CHAPA SI FUERA NECESARIO, PERFILES DE APOYO Y REFUERZO, NEOPRENOS DE AISLANTE, ASAS, TALADROS, TORNILLERÍA, SOLDADURAS, REMATES DE SOLDADURAS MEDIANTE SPRAY DE GALVANIZADO EN FRIO Y MEDIOS AUXILIARES. TODOS LOS MATERIALES EN ACERO GALVANIZADO EN CALIENTE. TOTALMENTE TERMINADO.</t>
  </si>
  <si>
    <t>10h02</t>
  </si>
  <si>
    <t>Total CA5130</t>
  </si>
  <si>
    <t>CA5141</t>
  </si>
  <si>
    <t>Colocación de protección mediante chapa perforada &gt;0,5m2 de acero galvanizado en caliente</t>
  </si>
  <si>
    <t>SUMINISTRO Y COLOCACIÓN DE PROTECCIÓN MEDIANTE CHAPA PERFORADA MAYOR DE 0,5M2 DE HASTA 5MM DE ESPESOR Y AGUJERO D=8MM. INCLUSO CURVADO DE LA CHAPA SI FUERA NECESARIO, PERFILES DE APOYO Y REFUERZO, NEOPRENOS DE AISLANTE, ASAS, TALADROS, TORNILLERÍA, SOLDADURAS, REMATES DE SOLDADURAS MEDIANTE SPRAY DE GALVANIZADO EN FRIO Y MEDIOS AUXILIARES. TODOS LOS MATERIALES EN ACERO GALVANIZADO EN CALIENTE. TOTALMENTE TERMINADO.</t>
  </si>
  <si>
    <t>03h02</t>
  </si>
  <si>
    <t>08h02</t>
  </si>
  <si>
    <t>zona33</t>
  </si>
  <si>
    <t>Total CA5141</t>
  </si>
  <si>
    <t>CA5144</t>
  </si>
  <si>
    <t>Colocación de asas para manipulación de chapa en acero galvanizado en caliente</t>
  </si>
  <si>
    <t>COLOCACIÓN DE ASAS PARA MANIPULACIÓN DE CHAPA EN ACERO GALVANIZADO EN CALIENTE, INCLUIDOS TODOS LOS MEDIOS Y MATERIALES NECESARIOS PARA SU CORRECTA INSTALACIÓN. TOTALMENTE INSTALADA.</t>
  </si>
  <si>
    <t>Total CA5144</t>
  </si>
  <si>
    <t>06h02</t>
  </si>
  <si>
    <t>Total 602601</t>
  </si>
  <si>
    <t>Total 6.026</t>
  </si>
  <si>
    <t>6.027</t>
  </si>
  <si>
    <t>Polipastos de tratamiento biológico</t>
  </si>
  <si>
    <t>6.028</t>
  </si>
  <si>
    <t>Clarificación</t>
  </si>
  <si>
    <t>602801</t>
  </si>
  <si>
    <t>CA5021</t>
  </si>
  <si>
    <t>Colocación de bisagra con cierre automático en acero galvanizado pintado</t>
  </si>
  <si>
    <t>SUMINISTRO Y COLOCACIÓN DE BISAGRA CON CIERRE AUTOMÁTICO EN ACERO GALVANIZADO EN CALIENTE Y PINTADO APLICANDO PREVIAMENTE IMPRIMACIÓN TIPO WASH PRIMER. INCLUSO SOLDADURA, REMATES DE SOLDADURAS MEDIANTE SPRAY DE GALVANIZADO EN FRIO Y MEDIOS AUXILIARES. TOTALMENTE TERMINADO.</t>
  </si>
  <si>
    <t>Total CA5021</t>
  </si>
  <si>
    <t>02h02</t>
  </si>
  <si>
    <t>Total 602801</t>
  </si>
  <si>
    <t>Total 6.028</t>
  </si>
  <si>
    <t>6.029</t>
  </si>
  <si>
    <t>Fangos:</t>
  </si>
  <si>
    <t>602901</t>
  </si>
  <si>
    <t>12h01</t>
  </si>
  <si>
    <t>CA0015</t>
  </si>
  <si>
    <t>Desmontaje de rodapies existente</t>
  </si>
  <si>
    <t>DESMONTAJE DE RODAPIES EXISTENTE DE CUALQUIER GEOMETRÍA Y MATERIAL. INCLUSO OPERACIONES DE CORTE CON ROTAFLEX O EQUIPO DE OXICORTE, LIJADO, PULIDO, PINTADO, MEDIOS AUXILIARES Y TRANSPORTE HASTA EL PUNTO LIMPIO DE LA OBRA Y CLASIFICACIÓN. TOTALMENTE TERMINADO.</t>
  </si>
  <si>
    <t>09h01</t>
  </si>
  <si>
    <t>Total CA0015</t>
  </si>
  <si>
    <t>22h01</t>
  </si>
  <si>
    <t>11h01</t>
  </si>
  <si>
    <t>13h01</t>
  </si>
  <si>
    <t>14h01</t>
  </si>
  <si>
    <t>10h01</t>
  </si>
  <si>
    <t>21h01</t>
  </si>
  <si>
    <t>CA5162</t>
  </si>
  <si>
    <t>Colocación de cerradura tipo CABB en acero inoxidable ASIS316L</t>
  </si>
  <si>
    <t>SUMINISTRO Y COLOCACIÓN DE CERRADURA TIPO CABB EN AISI316L. INCLUSO LLAVE DE CIERRE TIPO CONSORCIO Y MEDIOS AUXILIARES. TOTALMENTE TERMINADO.</t>
  </si>
  <si>
    <t>Total CA5162</t>
  </si>
  <si>
    <t>19h01</t>
  </si>
  <si>
    <t>20h01</t>
  </si>
  <si>
    <t>Total 602901</t>
  </si>
  <si>
    <t>Total 6.029</t>
  </si>
  <si>
    <t>6.030</t>
  </si>
  <si>
    <t>Polipasto 250 kg en sala de bombas a espesadores y flotadores</t>
  </si>
  <si>
    <t>6.031</t>
  </si>
  <si>
    <t>Filtros – prensa:</t>
  </si>
  <si>
    <t>603101</t>
  </si>
  <si>
    <t>01.01h01</t>
  </si>
  <si>
    <t>01.02h01</t>
  </si>
  <si>
    <t>01.03h01</t>
  </si>
  <si>
    <t>CA5031</t>
  </si>
  <si>
    <t>Colocación de puerta en guardacuerpos existente de acero galvanizado pintado</t>
  </si>
  <si>
    <t>SUMINISTRO Y COLOCACIÓN DE PUERTA DE TIPOLOGÍA SIMILAR AL GUARDACUERPOS EXISTENTE. INCLUSO MATERIAL NUEVO DE APORTACIÓN PARA PREPARAR EL GUARDACUERPOS PARA LA NUEVA PUERTA, SOLDADURA, REMATES DE SOLDADURAS MEDIANTE SPRAY DE GALVANIZADO EN FRIO Y MEDIOS AUXILIARES. TODOS LOS MATERIALES EN ACERO GALVANIZADO EN CALIENTE Y PINTADO APLICANDO PREVIAMENTE IMPRIMACIÓN TIPO WASH PRIMER. TOTALMENTE TERMINADO.</t>
  </si>
  <si>
    <t>Total CA5031</t>
  </si>
  <si>
    <t>16h01</t>
  </si>
  <si>
    <t>CA5143</t>
  </si>
  <si>
    <t>Colocación de protección mediante chapa perforada &gt;0,5m2 de acero inoxidable AISI316L</t>
  </si>
  <si>
    <t>SUMINISTRO Y COLOCACIÓN DE PROTECCIÓN MEDIANTE CHAPA PERFORADA MAYOR DE 0,5M2 DE HASTA 5MM DE ESPESOR Y AGUJERO D=8MM. INCLUSO CURVADO DE LA CHAPA SI FUERA NECESARIO, PERFILES DE APOYO Y REFUERZO, NEOPRENOS DE AISLANTE, ASAS, TALADROS, TORNILLERÍA, SOLDADURAS, PULIDO Y MEDIOS AUXILIARES. TODOS LOS MATERIALES EN ACERO INOXIDABLE AISI316L. TOTALMENTE TERMINADO.</t>
  </si>
  <si>
    <t>Total CA5143</t>
  </si>
  <si>
    <t>CA5145</t>
  </si>
  <si>
    <t>Colocación de asas para manipulación de chapa en acero galvanizado pintado</t>
  </si>
  <si>
    <t>COLOCACIÓN DE ASAS PARA MANIPULACIÓN DE CHAPA EN ACERO GALVANIZADO Y PINTADO, INCLUIDOS TODOS LOS MEDIOS Y MATERIALES NECESARIOS PARA SU CORRECTA INSTALACIÓN. TOTALMENTE INSTALADA.</t>
  </si>
  <si>
    <t>CA5161</t>
  </si>
  <si>
    <t>Colocación de cerradura tipo CABB en acero galvanizado pintado</t>
  </si>
  <si>
    <t>SUMINISTRO Y COLOCACIÓN DE CERRADURA TIPO CABB EN ACERO GALVANIZADO EN CALIENTE Y POSTERIOR PINTADO. INCLUSO LLAVE DE CIERRE TIPO CONSORCIO Y MEDIOS AUXILIARES. TOTALMENTE TERMINADO.</t>
  </si>
  <si>
    <t>CA5510</t>
  </si>
  <si>
    <t>Aislamiento térmico y calorifugado de tuberías</t>
  </si>
  <si>
    <t>SUMINISTRO Y COLOCACIÓN DE AISLAMIENTO TÉRMICO Y CALORIFUGADO DE TUBERÍAS MEDIANTE ESPUMA FLEXIBLE CON MÍNIMA EMISIÓN DE HUMOS ARMAFLEX ULTIMA Y ADHESIVO ARMAFLEX ULTIMA SF990 O SIMILAR. APTO PARA INTERIORES Y EXTERIORES. INCLUSO PRUEBAS Y MEDIOS AUXILIARES. TOTALMENTE TERMINADO.</t>
  </si>
  <si>
    <t>Total 603101</t>
  </si>
  <si>
    <t>Total 6.031</t>
  </si>
  <si>
    <t>6.032</t>
  </si>
  <si>
    <t>Puente grúa en filtros prensa 3,2 t</t>
  </si>
  <si>
    <t>603201</t>
  </si>
  <si>
    <t>Total 6.032</t>
  </si>
  <si>
    <t>6.033</t>
  </si>
  <si>
    <t>Transporte de fangos:</t>
  </si>
  <si>
    <t>603301</t>
  </si>
  <si>
    <t>15h01</t>
  </si>
  <si>
    <t>18h01</t>
  </si>
  <si>
    <t>13h01(escala)</t>
  </si>
  <si>
    <t>12h01(escala)</t>
  </si>
  <si>
    <t>26h01</t>
  </si>
  <si>
    <t>22h01(placa de anclaje)</t>
  </si>
  <si>
    <t>13h01(placa de anclaje escala)</t>
  </si>
  <si>
    <t>12h01(placa de anclaje escala)</t>
  </si>
  <si>
    <t>CA0140</t>
  </si>
  <si>
    <t>Redondear aristas de rodapies</t>
  </si>
  <si>
    <t>REDONDEO DE ARISTAS EN RODAPIES MEDIANTE EMPLEO DE RADIAL Y POSTERIOR LIJADO ELIMINANDO POSIBLES REBABAS. TOTALMENTE TERMINADO.</t>
  </si>
  <si>
    <t>17h01</t>
  </si>
  <si>
    <t>Total CA0140</t>
  </si>
  <si>
    <t>23h01</t>
  </si>
  <si>
    <t>24h01</t>
  </si>
  <si>
    <t>03h01(6.33.3.1)</t>
  </si>
  <si>
    <t>03h01(6.33.3.2)</t>
  </si>
  <si>
    <t>Total CA5161</t>
  </si>
  <si>
    <t>CA5500</t>
  </si>
  <si>
    <t>Colocación de protección acolchada anti golpes</t>
  </si>
  <si>
    <t>PROTECTOR DE ESQUINAS TIPO KNUFFI®, MODELO H-FROST, O SIMILAR CON AUTOADHESIVO, PRESENTADO EN PIEZAS DE LARGO DE 1 M, COLOR AMARILLO/NEGRO, 47 X 35 MM. TOTALMENTE INSTALADO</t>
  </si>
  <si>
    <t>Total CA5500</t>
  </si>
  <si>
    <t>Total 603301</t>
  </si>
  <si>
    <t>Total 6.033</t>
  </si>
  <si>
    <t>6.034</t>
  </si>
  <si>
    <t>Silos de Fangos:</t>
  </si>
  <si>
    <t>603401</t>
  </si>
  <si>
    <t>04h01(6.34.04.8)</t>
  </si>
  <si>
    <t>04h01(6.34.04.9)</t>
  </si>
  <si>
    <t>6.34.04.8</t>
  </si>
  <si>
    <t>6.34.04.10</t>
  </si>
  <si>
    <t>6.34.04.11</t>
  </si>
  <si>
    <t>6.34.04.12</t>
  </si>
  <si>
    <t>6.34.04.13</t>
  </si>
  <si>
    <t>6.34.04.14</t>
  </si>
  <si>
    <t>6.34.04.15</t>
  </si>
  <si>
    <t>06h01</t>
  </si>
  <si>
    <t>Total 603401</t>
  </si>
  <si>
    <t>Total 6.034</t>
  </si>
  <si>
    <t>6.035</t>
  </si>
  <si>
    <t>Tolva de fangos:</t>
  </si>
  <si>
    <t>603501</t>
  </si>
  <si>
    <t>09h01 Base anclaje barandilla</t>
  </si>
  <si>
    <t>Tubo base de anclaje</t>
  </si>
  <si>
    <t>Placa de anclaje alarma</t>
  </si>
  <si>
    <t>10h01 Base anclaje barandilla</t>
  </si>
  <si>
    <t>Total 603501</t>
  </si>
  <si>
    <t>Total 6.035</t>
  </si>
  <si>
    <t>6.036</t>
  </si>
  <si>
    <t>Polipastos en foso de tolva de fangos (2 polipastos)</t>
  </si>
  <si>
    <t>603601</t>
  </si>
  <si>
    <t>Total 603601</t>
  </si>
  <si>
    <t>Total 6.036</t>
  </si>
  <si>
    <t>6.037</t>
  </si>
  <si>
    <t>Polipasto de tapa de mantenimiento</t>
  </si>
  <si>
    <t>603701</t>
  </si>
  <si>
    <t>Total 6.037</t>
  </si>
  <si>
    <t>6.038</t>
  </si>
  <si>
    <t>Preparación de polielectrolito:</t>
  </si>
  <si>
    <t>603801</t>
  </si>
  <si>
    <t>13h01(perfil tubular 40X40)</t>
  </si>
  <si>
    <t>CA5560</t>
  </si>
  <si>
    <t>Colocación de ducha lavaojos 420 Carlos Arboles</t>
  </si>
  <si>
    <t>INSTALACIÓN DE DUCHA LAVAOJOS DE ACERO INOXIDABLE  SOBRE PEDESTAL, RECUBRIMIENTO PLASTICO ANTI CORROSIVO DE POLIAMIDA EN COLOR AMARILLO DE ALTA VISIBILIDAD. ENTRADA DE AGUA EN ROSCA HEMBRA ISO 228 G1-1/4" Y PRESIÓN RECOMENDADA DE 2BAR/ MIN. 1,5BAR/MAX. 8BAR. ROCIADOR EN PLASTICO ABS, REGULADO A 110L/M, PALANCA TIRADOR, VALVULA DE PASO TOTEL 1". MATERIALES: DISTRIBUIDOR LAVA-OJOS Y RECOGEDOR LAVA-OJOS EN PLÁSTICO ABS. DOS ROCIADORES DE AGUA AIREADA DE GRAN CAUDAL A BAJA PRESIÓN CON CUBIERTA ANTIPOLVO DE APERTURA AUTOMÁTICA, CAUDAL REGULADO A 22 L/MIN, ACCIONAMIENTO PALANCA EMPUJE, VALVULA DE PASO TOTAL 1/2"
Y DESAGUE ROSCA HEMBRA ISO 228 G1-1/4".</t>
  </si>
  <si>
    <t>Total CA5560</t>
  </si>
  <si>
    <t>Total 603801</t>
  </si>
  <si>
    <t>Total 6.038</t>
  </si>
  <si>
    <t>6.039</t>
  </si>
  <si>
    <t>Polipasto de big-bag de polielectrolito + Cruceta</t>
  </si>
  <si>
    <t>603901</t>
  </si>
  <si>
    <t>Total 603901</t>
  </si>
  <si>
    <t>Total 6.039</t>
  </si>
  <si>
    <t>6.040</t>
  </si>
  <si>
    <t>Montacargas en edificio de filtros prensa</t>
  </si>
  <si>
    <t>604001</t>
  </si>
  <si>
    <t>Total 6.040</t>
  </si>
  <si>
    <t>6.041</t>
  </si>
  <si>
    <t>Preparación de ácido para lavado de telas en filtros prensa</t>
  </si>
  <si>
    <t>604101</t>
  </si>
  <si>
    <t>Total 6.041</t>
  </si>
  <si>
    <t>6.042</t>
  </si>
  <si>
    <t>Bombeo de fangos de Silo 3 a hornos:</t>
  </si>
  <si>
    <t>604201</t>
  </si>
  <si>
    <t>002h01</t>
  </si>
  <si>
    <t>Total 604201</t>
  </si>
  <si>
    <t>Total 6.042</t>
  </si>
  <si>
    <t>6.043</t>
  </si>
  <si>
    <t>Bombeo polielectrolito:</t>
  </si>
  <si>
    <t>6.044</t>
  </si>
  <si>
    <t>Horno 3:</t>
  </si>
  <si>
    <t>604401</t>
  </si>
  <si>
    <t>CA5520</t>
  </si>
  <si>
    <t>Colocación de empuñadura no conductor</t>
  </si>
  <si>
    <t>COLOCACION DE EMPUÑADURA NO CONDUCTOR DE PLASTICO U OTRO MATERIAL, INCLUIDO LIMPIEZA, AJUSTE Y MONTAJE. TOTALMENTE TERMINADO</t>
  </si>
  <si>
    <t>Total CA5520</t>
  </si>
  <si>
    <t>Total CA5510</t>
  </si>
  <si>
    <t>Total 604401</t>
  </si>
  <si>
    <t>Total 6.044</t>
  </si>
  <si>
    <t>6.045</t>
  </si>
  <si>
    <t>Agua enfriamiento bóveda:</t>
  </si>
  <si>
    <t>604501</t>
  </si>
  <si>
    <t>Total 604501</t>
  </si>
  <si>
    <t>Total 6.045</t>
  </si>
  <si>
    <t>6.046</t>
  </si>
  <si>
    <t>Precalentador horno 3</t>
  </si>
  <si>
    <t>604601</t>
  </si>
  <si>
    <t>Total 604601</t>
  </si>
  <si>
    <t>Total 6.046</t>
  </si>
  <si>
    <t>6.047</t>
  </si>
  <si>
    <t>Dosificación arena Horno 3:</t>
  </si>
  <si>
    <t>604701</t>
  </si>
  <si>
    <t>03h01(manillas)</t>
  </si>
  <si>
    <t>Total 604701</t>
  </si>
  <si>
    <t>Total 6.047</t>
  </si>
  <si>
    <t>6.048</t>
  </si>
  <si>
    <t>Caldera:</t>
  </si>
  <si>
    <t>604801</t>
  </si>
  <si>
    <t>01h02</t>
  </si>
  <si>
    <t>2h01</t>
  </si>
  <si>
    <t>6.48.04.01</t>
  </si>
  <si>
    <t>6.48.04.4</t>
  </si>
  <si>
    <t>6.48.04.5</t>
  </si>
  <si>
    <t>6.48.04.6</t>
  </si>
  <si>
    <t>6.48.04.7</t>
  </si>
  <si>
    <t>Total 604801</t>
  </si>
  <si>
    <t>Total 6.048</t>
  </si>
  <si>
    <t>6.049</t>
  </si>
  <si>
    <t>Puente grúa VICINAY 8 T Nave Central</t>
  </si>
  <si>
    <t>6.050</t>
  </si>
  <si>
    <t>Puente grúa VICINAY 2 T Electrofiltro</t>
  </si>
  <si>
    <t>6.051</t>
  </si>
  <si>
    <t>Puente grúa VICINAY 0,5 T Filtro de mangas</t>
  </si>
  <si>
    <t>6.052</t>
  </si>
  <si>
    <t>Alimentación agua caldera:</t>
  </si>
  <si>
    <t>605201</t>
  </si>
  <si>
    <t>Total 605201</t>
  </si>
  <si>
    <t>Total 6.052</t>
  </si>
  <si>
    <t>6.053</t>
  </si>
  <si>
    <t>Electrofiltro:</t>
  </si>
  <si>
    <t>605301</t>
  </si>
  <si>
    <t>09h02</t>
  </si>
  <si>
    <t>Total 605301</t>
  </si>
  <si>
    <t>Total 6.053</t>
  </si>
  <si>
    <t>6.054</t>
  </si>
  <si>
    <t>Transporte de cenizas a silos</t>
  </si>
  <si>
    <t>605401</t>
  </si>
  <si>
    <t>Total 605401</t>
  </si>
  <si>
    <t>Total 6.054</t>
  </si>
  <si>
    <t>6.055</t>
  </si>
  <si>
    <t>Reactivos caldera:</t>
  </si>
  <si>
    <t>6.056</t>
  </si>
  <si>
    <t>Lavado húmedo de gases:</t>
  </si>
  <si>
    <t>605601</t>
  </si>
  <si>
    <t>Total 605601</t>
  </si>
  <si>
    <t>Total 6.056</t>
  </si>
  <si>
    <t>6.057</t>
  </si>
  <si>
    <t>Condensados caldera:</t>
  </si>
  <si>
    <t>605701</t>
  </si>
  <si>
    <t>Total 605701</t>
  </si>
  <si>
    <t>Total 6.057</t>
  </si>
  <si>
    <t>6.058</t>
  </si>
  <si>
    <t>Filtro mangas horno 3:</t>
  </si>
  <si>
    <t>605801</t>
  </si>
  <si>
    <t>07h01 (perfil tubular)</t>
  </si>
  <si>
    <t>Casquillos barandilla</t>
  </si>
  <si>
    <t>60h01</t>
  </si>
  <si>
    <t>SE0020</t>
  </si>
  <si>
    <t>Colocación de cinta de precaución con franjas amarillas y rojas</t>
  </si>
  <si>
    <t>SUMINISTRO Y COLOCACIÓN DE CINTA ADHESIVA DE VINILO, ANTIDESLIZANTE CON FRANJAS DE SEGURIDAD 5702, AMARILLO/NEGRO, 102 MM X 33 M, 0.14 MM O SIMILAR, PARA LA SEÑALIZACIÓN DE ZONAS DE PELIGRO Y PREVENCIÓN DE ACCIDENTES POR RESBALONES.</t>
  </si>
  <si>
    <t>Total SE0020</t>
  </si>
  <si>
    <t>Total 605801</t>
  </si>
  <si>
    <t>Total 6.058</t>
  </si>
  <si>
    <t>6.059</t>
  </si>
  <si>
    <t>Reactivos cenizas filtro mangas:</t>
  </si>
  <si>
    <t>605901</t>
  </si>
  <si>
    <t>CA5530</t>
  </si>
  <si>
    <t>Colocación de tapón de PVC</t>
  </si>
  <si>
    <t>SUMINISTRO Y COLOCACION DE TAPÓN DE PVC EN LA CARCASA DE PROTECCION DE LOS ASPAS. INCLUIDOS TODOS LO MEDIOS MATERIALES Y AUXILIARES NECESARIOS.</t>
  </si>
  <si>
    <t>Total CA5530</t>
  </si>
  <si>
    <t>Total 605901</t>
  </si>
  <si>
    <t>Total 6.059</t>
  </si>
  <si>
    <t>6.060</t>
  </si>
  <si>
    <t>Residuos:</t>
  </si>
  <si>
    <t>606001</t>
  </si>
  <si>
    <t>Total 606001</t>
  </si>
  <si>
    <t>Total 6.060</t>
  </si>
  <si>
    <t>6.061</t>
  </si>
  <si>
    <t>Tamizado:</t>
  </si>
  <si>
    <t>606101</t>
  </si>
  <si>
    <t>Total 606101</t>
  </si>
  <si>
    <t>Total 6.061</t>
  </si>
  <si>
    <t>6.062</t>
  </si>
  <si>
    <t>Puente grúa VICINAY 2 t sala de tamices</t>
  </si>
  <si>
    <t>6.063</t>
  </si>
  <si>
    <t>Puente grúa VICINAY 2 t sala bombas penacho</t>
  </si>
  <si>
    <t>6.064</t>
  </si>
  <si>
    <t>Depósitos + bombas PENACHO:</t>
  </si>
  <si>
    <t>606401</t>
  </si>
  <si>
    <t>Total 606401</t>
  </si>
  <si>
    <t>Total 6.064</t>
  </si>
  <si>
    <t>6.066</t>
  </si>
  <si>
    <t>Silos de cenizas:</t>
  </si>
  <si>
    <t>606601</t>
  </si>
  <si>
    <t>bases de anclaje</t>
  </si>
  <si>
    <t>excesso de balaustro</t>
  </si>
  <si>
    <t>50h01</t>
  </si>
  <si>
    <t>placa anclaje escala</t>
  </si>
  <si>
    <t>placa anclaje barandilla</t>
  </si>
  <si>
    <t>Total 606601</t>
  </si>
  <si>
    <t>Total 6.066</t>
  </si>
  <si>
    <t>6.067</t>
  </si>
  <si>
    <t>Agua osmotizada:</t>
  </si>
  <si>
    <t>6.068</t>
  </si>
  <si>
    <t>Agua amoniacal:</t>
  </si>
  <si>
    <t>606801</t>
  </si>
  <si>
    <t>Total 606801</t>
  </si>
  <si>
    <t>Total 6.068</t>
  </si>
  <si>
    <t>6.069</t>
  </si>
  <si>
    <t>Sosa:</t>
  </si>
  <si>
    <t>6.070</t>
  </si>
  <si>
    <t>Turbina 1</t>
  </si>
  <si>
    <t>607001</t>
  </si>
  <si>
    <t>CA5515</t>
  </si>
  <si>
    <t>Aislamiento térmico a base de colchonetas</t>
  </si>
  <si>
    <t>SUMINISTRO Y MONTAJE DE COLCHONETAS AISLANTE DESMONTABLE DE MANTAS DE FIBRA CERÁMICA, TEJIDO DE FIBRA DE VIDRIO KLEVOGLASS 2002 P HT70 CON INSERCIÓN V4A, (GRIS) (600ºC – 700ºC), 96 KG/M³ DE DENSIDAD Y 50 MM, MONTAJE HASTA ESPESORES DE 100MM. INCLUSO DESMONTAJE DE LA MANTA EXISTENTE, GANCHOS Y ALAMBRE DE AGARRE DE 1MM, TOTALMENTE TERMINADO</t>
  </si>
  <si>
    <t>Total CA5515</t>
  </si>
  <si>
    <t>Total 607001</t>
  </si>
  <si>
    <t>Total 6.070</t>
  </si>
  <si>
    <t>6.071</t>
  </si>
  <si>
    <t>Puente grúa JASO 6,3 t en edificio Turbinas</t>
  </si>
  <si>
    <t>6.072</t>
  </si>
  <si>
    <t>Turbina 2</t>
  </si>
  <si>
    <t>607201</t>
  </si>
  <si>
    <t>Total 607201</t>
  </si>
  <si>
    <t>Total 6.072</t>
  </si>
  <si>
    <t>6.073</t>
  </si>
  <si>
    <t>Pote recogida purgas (es el que está en la calle):</t>
  </si>
  <si>
    <t>6.074</t>
  </si>
  <si>
    <t>Panoplia:</t>
  </si>
  <si>
    <t>6.075</t>
  </si>
  <si>
    <t>Bombeo de fangos a horno 1</t>
  </si>
  <si>
    <t>6.076</t>
  </si>
  <si>
    <t>Horno 1:</t>
  </si>
  <si>
    <t>6.077</t>
  </si>
  <si>
    <t>Dosificación de arena:</t>
  </si>
  <si>
    <t>6.078</t>
  </si>
  <si>
    <t>Precaldera:</t>
  </si>
  <si>
    <t>6.079</t>
  </si>
  <si>
    <t>6.080</t>
  </si>
  <si>
    <t>608001</t>
  </si>
  <si>
    <t>01h03</t>
  </si>
  <si>
    <t>01h04</t>
  </si>
  <si>
    <t xml:space="preserve"> (6.80.03.01)</t>
  </si>
  <si>
    <t>(6.80.03.02)</t>
  </si>
  <si>
    <t>6.80.03.01 placa de anclaje</t>
  </si>
  <si>
    <t>6.80.03.02 placa de anclaje</t>
  </si>
  <si>
    <t>6.80.03.02 jaula</t>
  </si>
  <si>
    <t>04h01 placa de anclaje</t>
  </si>
  <si>
    <t>03.01</t>
  </si>
  <si>
    <t>6.80.03.01</t>
  </si>
  <si>
    <t>6.80.03.02</t>
  </si>
  <si>
    <t>86.80.03.01</t>
  </si>
  <si>
    <t>6.80.6.2</t>
  </si>
  <si>
    <t>6.80.6.3</t>
  </si>
  <si>
    <t>6.80.6.4</t>
  </si>
  <si>
    <t>Total 608001</t>
  </si>
  <si>
    <t>Total 6.080</t>
  </si>
  <si>
    <t>6.081</t>
  </si>
  <si>
    <t>608101</t>
  </si>
  <si>
    <t>01h04 placa de anclaje</t>
  </si>
  <si>
    <t>05h01 placa de anclaje</t>
  </si>
  <si>
    <t>06h01 perfil tubular 20x50</t>
  </si>
  <si>
    <t>Total 608101</t>
  </si>
  <si>
    <t>Total 6.081</t>
  </si>
  <si>
    <t>6.082</t>
  </si>
  <si>
    <t>Transporte de cenizas a silos de cenizas:</t>
  </si>
  <si>
    <t>608201</t>
  </si>
  <si>
    <t>Total 608201</t>
  </si>
  <si>
    <t>Total 6.082</t>
  </si>
  <si>
    <t>6.083</t>
  </si>
  <si>
    <t>608301</t>
  </si>
  <si>
    <t>6.83.1.1</t>
  </si>
  <si>
    <t>6.83.1.2</t>
  </si>
  <si>
    <t>6.83.1.3</t>
  </si>
  <si>
    <t>6.83.1.4</t>
  </si>
  <si>
    <t>6.83.1.5</t>
  </si>
  <si>
    <t>6.83.1.7</t>
  </si>
  <si>
    <t>07h02</t>
  </si>
  <si>
    <t>07h03</t>
  </si>
  <si>
    <t>perfiles</t>
  </si>
  <si>
    <t>vigas</t>
  </si>
  <si>
    <t>Placa de anclaje</t>
  </si>
  <si>
    <t>jaula escala</t>
  </si>
  <si>
    <t>13h01 barra soldada al guardacuerpos</t>
  </si>
  <si>
    <t>CA6006</t>
  </si>
  <si>
    <t>Recrecido de arqueta</t>
  </si>
  <si>
    <t>RECRECIDO DE ARQUETA CON LADRILLOS CERAMICOS PARA ALTAS TEMPARATURAS, INCLUIDO ENFOSCADO APTO PARA AGUA CALIENTE PARA LA CARA INTERNA DE LA ARQUETA. TOTALMENTE TERMINADO.</t>
  </si>
  <si>
    <t>Total CA6006</t>
  </si>
  <si>
    <t>Total 608301</t>
  </si>
  <si>
    <t>Total 6.083</t>
  </si>
  <si>
    <t>6.084</t>
  </si>
  <si>
    <t>Intercambiador (vapor) Horno 1 a filtro de mangas + valvulería</t>
  </si>
  <si>
    <t>6.085</t>
  </si>
  <si>
    <t>Reactivos a filtro de mangas:</t>
  </si>
  <si>
    <t>608501</t>
  </si>
  <si>
    <t>Total 608501</t>
  </si>
  <si>
    <t>Total 6.085</t>
  </si>
  <si>
    <t>6.086</t>
  </si>
  <si>
    <t>Filtro de mangas horno 1:</t>
  </si>
  <si>
    <t>608601</t>
  </si>
  <si>
    <t>6.86.1.2</t>
  </si>
  <si>
    <t>6.86.1.3</t>
  </si>
  <si>
    <t>6.86.1.4</t>
  </si>
  <si>
    <t>08h01 cáncamos</t>
  </si>
  <si>
    <t>Total 608601</t>
  </si>
  <si>
    <t>Total 6.086</t>
  </si>
  <si>
    <t>6.087</t>
  </si>
  <si>
    <t>Polipasto DEMAG 250 kg en Filtro de Mangas de Horno 1</t>
  </si>
  <si>
    <t>6.088</t>
  </si>
  <si>
    <t>Bombeo de fangos a horno 2</t>
  </si>
  <si>
    <t>608801</t>
  </si>
  <si>
    <t>6.88.3.1</t>
  </si>
  <si>
    <t>6.88.3.2</t>
  </si>
  <si>
    <t>Total 608801</t>
  </si>
  <si>
    <t>Total 6.088</t>
  </si>
  <si>
    <t>6.089</t>
  </si>
  <si>
    <t>Horno 2:</t>
  </si>
  <si>
    <t>6.090</t>
  </si>
  <si>
    <t>6.091</t>
  </si>
  <si>
    <t>609101</t>
  </si>
  <si>
    <t>Total 609101</t>
  </si>
  <si>
    <t>Total 6.091</t>
  </si>
  <si>
    <t>6.092</t>
  </si>
  <si>
    <t>6.093</t>
  </si>
  <si>
    <t>609301</t>
  </si>
  <si>
    <t>03H01</t>
  </si>
  <si>
    <t>placa de anclaje</t>
  </si>
  <si>
    <t>tubo brandilla</t>
  </si>
  <si>
    <t>Total 609301</t>
  </si>
  <si>
    <t>Total 6.093</t>
  </si>
  <si>
    <t>6.094</t>
  </si>
  <si>
    <t>609401</t>
  </si>
  <si>
    <t>6.94.05.1</t>
  </si>
  <si>
    <t>6.94.05.2</t>
  </si>
  <si>
    <t>Total CA5145</t>
  </si>
  <si>
    <t>Total 609401</t>
  </si>
  <si>
    <t>Total 6.094</t>
  </si>
  <si>
    <t>6.095</t>
  </si>
  <si>
    <t>6.096</t>
  </si>
  <si>
    <t>609601</t>
  </si>
  <si>
    <t>06h01 peldaño escalera</t>
  </si>
  <si>
    <t>6.96.02.1</t>
  </si>
  <si>
    <t>6.96.02.2</t>
  </si>
  <si>
    <t>6.96.02.3</t>
  </si>
  <si>
    <t>04h01 jaula escala</t>
  </si>
  <si>
    <t>06h01 perfil IPE100</t>
  </si>
  <si>
    <t>6.96.10.1</t>
  </si>
  <si>
    <t>6.96.10.2</t>
  </si>
  <si>
    <t>6.96.10.3</t>
  </si>
  <si>
    <t>6.96.10.4</t>
  </si>
  <si>
    <t>6.96.10.5</t>
  </si>
  <si>
    <t>perfil extra de guardacuerpos</t>
  </si>
  <si>
    <t>Total 609601</t>
  </si>
  <si>
    <t>Total 6.096</t>
  </si>
  <si>
    <t>6.097</t>
  </si>
  <si>
    <t>Intercambiador (vapor) Horno 2 a filtro de mangas + valvulería</t>
  </si>
  <si>
    <t>609701</t>
  </si>
  <si>
    <t>01h01 placa de anclaje escala</t>
  </si>
  <si>
    <t>6.97.04.1</t>
  </si>
  <si>
    <t>6.97.04.2</t>
  </si>
  <si>
    <t>CA6007</t>
  </si>
  <si>
    <t>Soporte para tubo de acero</t>
  </si>
  <si>
    <t>SOPORTE PARA TUBO DE ACERO DE 2" DN 50 MM FORMADO POR MORDAZA PARA VIGA DE ACERO GALVANIZADO CON ROSCA PASANTE M8; 0,25 M DE VARILLA ROSCADA DE ACERO GALVANIZADO CALIDAD 4.8 Y ABRAZADERA METÁLICA TIPO PERA CON FIJACIÓN ANTIVIBRATORIA. TOTALMENTE INSTALADO.</t>
  </si>
  <si>
    <t>Total CA6007</t>
  </si>
  <si>
    <t>Total 609701</t>
  </si>
  <si>
    <t>Total 6.097</t>
  </si>
  <si>
    <t>6.098</t>
  </si>
  <si>
    <t>609801</t>
  </si>
  <si>
    <t xml:space="preserve"> placa de anclaje escala</t>
  </si>
  <si>
    <t>06h01 placa de anclaje escala</t>
  </si>
  <si>
    <t>01h01 instalado en la puerta</t>
  </si>
  <si>
    <t>de nivel 1 a 2</t>
  </si>
  <si>
    <t>huecos silo</t>
  </si>
  <si>
    <t>plataforma filtros mangos</t>
  </si>
  <si>
    <t>03h01 6.96.3.2</t>
  </si>
  <si>
    <t>6.98.03.1</t>
  </si>
  <si>
    <t>6.98.03.2</t>
  </si>
  <si>
    <t>03h01 placa de anclaje</t>
  </si>
  <si>
    <t>6.98.05.1</t>
  </si>
  <si>
    <t>Total 609801</t>
  </si>
  <si>
    <t>Total 6.098</t>
  </si>
  <si>
    <t>6.099</t>
  </si>
  <si>
    <t>Filtro de mangas horno 2:</t>
  </si>
  <si>
    <t>609901</t>
  </si>
  <si>
    <t>6.99.01.1</t>
  </si>
  <si>
    <t>6.99.01.2</t>
  </si>
  <si>
    <t>6.99.01.3</t>
  </si>
  <si>
    <t>08h01 cancámos</t>
  </si>
  <si>
    <t>Total 609901</t>
  </si>
  <si>
    <t>Total 6.099</t>
  </si>
  <si>
    <t>6.100</t>
  </si>
  <si>
    <t>Polipasto DEMAG 250 kg en Filtro de Mangas de Horno 2</t>
  </si>
  <si>
    <t>6.101</t>
  </si>
  <si>
    <t>Transporte neumático de arena:</t>
  </si>
  <si>
    <t>610101</t>
  </si>
  <si>
    <t>01h01 placa anclaje de escala</t>
  </si>
  <si>
    <t>Total 610101</t>
  </si>
  <si>
    <t>Total 6.101</t>
  </si>
  <si>
    <t>6.102</t>
  </si>
  <si>
    <t>Silo de carbón activo de Hornos 1 y 2:</t>
  </si>
  <si>
    <t>610201</t>
  </si>
  <si>
    <t>Total 610201</t>
  </si>
  <si>
    <t>Total 6.102</t>
  </si>
  <si>
    <t>6.103</t>
  </si>
  <si>
    <t>Polipasto en silo carbón activo Hornos 1 y 2 + Accesorio de elevación Big - Bag</t>
  </si>
  <si>
    <t>6.104</t>
  </si>
  <si>
    <t>Silo residuos de Hornos 1 y 2:</t>
  </si>
  <si>
    <t>610401</t>
  </si>
  <si>
    <t>6.104.1.1</t>
  </si>
  <si>
    <t>6.104.1.3</t>
  </si>
  <si>
    <t>6.104.1.2</t>
  </si>
  <si>
    <t>placa anclaje de escala</t>
  </si>
  <si>
    <t>Total 610401</t>
  </si>
  <si>
    <t>Total 6.104</t>
  </si>
  <si>
    <t>6.105</t>
  </si>
  <si>
    <t>Recepción de fosas</t>
  </si>
  <si>
    <t>610501</t>
  </si>
  <si>
    <t>02h01 placa de anclaje guardacuerpos</t>
  </si>
  <si>
    <t>tornillo 1</t>
  </si>
  <si>
    <t>tornillo 3</t>
  </si>
  <si>
    <t>escalera - tornillo 1</t>
  </si>
  <si>
    <t>escalera - tornillo 3</t>
  </si>
  <si>
    <t>válvulas - tornillo 1</t>
  </si>
  <si>
    <t>válvulas - tornillo 3</t>
  </si>
  <si>
    <t>Total 610501</t>
  </si>
  <si>
    <t>Total 6.105</t>
  </si>
  <si>
    <t>6.106</t>
  </si>
  <si>
    <t>Puente grúa VICINAY 5 t EN RECEPCIÓN DE FOSAS</t>
  </si>
  <si>
    <t>6.107</t>
  </si>
  <si>
    <t>Tamizado de aguas</t>
  </si>
  <si>
    <t>610701</t>
  </si>
  <si>
    <t>CA6008</t>
  </si>
  <si>
    <t>Instalación de sistema mecánico de operación remoto de válvulas</t>
  </si>
  <si>
    <t>INSTALACIÓN DE SISTEMA MECÁNICO QUE UTILIZA UN EJE FLEXIBLE DE HASTA 7M PARA OPERAR UNA VALVULA DESDE UNA POSICIÓN REMOTA. INCLUSO PRUEBAS, MEDIOS AUXILIARES Y TRANSPORTE DE RESIDUOS HASTA EL PUNTO LIMPIO DE LA OBRA . TOTALMENTE TERMINADO.
INCLUIDO:
-PALANCA
-ADAPTADOR DE PALANCA/VOLANTE
-VOLANTE
-CABLE FLEXIBLE TIPO FS2 O IG2
-ABRAZADERAS PARA ADAPTARSE AL CABLE
-ADAPTADOR DE PALANCA DE VÁLVULA 
-CAJA DE CAMBIO DE VÁLVULA
-DOBLE UJ</t>
  </si>
  <si>
    <t>Total CA6008</t>
  </si>
  <si>
    <t>Total 610701</t>
  </si>
  <si>
    <t>Total 6.107</t>
  </si>
  <si>
    <t>6.108</t>
  </si>
  <si>
    <t>Gestión de residuos</t>
  </si>
  <si>
    <t>610801</t>
  </si>
  <si>
    <t>U980000</t>
  </si>
  <si>
    <t>t</t>
  </si>
  <si>
    <t>RETIRADA DE HIERRO Y ACERO. LER 191001</t>
  </si>
  <si>
    <t>RETIRADA, CARGA, TRANSPORTE Y GESTIÓN POR GESTOR AUTORIZADO DE HIERRO Y ACERO, CON CÓDIGO LER 191001.</t>
  </si>
  <si>
    <t>Total U980000</t>
  </si>
  <si>
    <t>U980012</t>
  </si>
  <si>
    <t>RETIRADA DE MADERAS LIMPIAS LER 170201.</t>
  </si>
  <si>
    <t>RETIRADA, CARGA, TRANSPORTE Y GESTIÓN POR GESTOR AUTORIZADO DE MADERAS LIMPIAS, CON CÓDIGO LER 170201.</t>
  </si>
  <si>
    <t>Total U980012</t>
  </si>
  <si>
    <t>U980013</t>
  </si>
  <si>
    <t>RETIRADA PLÁSTICOS LIMPIOS INERTES LER 170203.</t>
  </si>
  <si>
    <t>RETIRADA, CARGA, TRANSPORTE Y GESTIÓN POR GESTOR AUTORIZADO DE PLÁSTICOS LIMPIOS INERTES, CON CÓDIGO LER 170203.</t>
  </si>
  <si>
    <t>Total U980013</t>
  </si>
  <si>
    <t>U980017</t>
  </si>
  <si>
    <t>RETIRADA DE LA MEZCLA DE RESIDUOS DE RCDS. LER 170107.</t>
  </si>
  <si>
    <t>RETIRADA, CARGA, TRANSPORTE Y GESTIÓN POR GESTOR AUTORIZADO DE LA MEZCLA DE RESIDUOS DE RCDS, CON CÓDIGO LER 170107.</t>
  </si>
  <si>
    <t>Total U980017</t>
  </si>
  <si>
    <t>U980019</t>
  </si>
  <si>
    <t>RETIRADA DE PAPEL Y CARTÓN LER 150101</t>
  </si>
  <si>
    <t>RETIRADA, CARGA, TRANSPORTE Y GESTIÓN POR GESTOR AUTORIZADO DE LOS RESIDUOS DE PAPEL Y CARTÓN, CON CÓDIGO LER150101.</t>
  </si>
  <si>
    <t>Total U980019</t>
  </si>
  <si>
    <t>U980021</t>
  </si>
  <si>
    <t>RETIRADA ENVASES PLÁSTICOS VACÍOS DE SUSTANCIAS PELIGROSAS LER 150110*</t>
  </si>
  <si>
    <t>RETIRADA, CARGA, TRANSPORTE Y GESTIÓNPOR GESTOR AUTORIZADO DE ENVASES PLÁSTICOS VACÍOS DE SUSTANCIAS PELIGROSAS, CON CÓDIGO LER 150110*</t>
  </si>
  <si>
    <t>Total U980021</t>
  </si>
  <si>
    <t>U980022</t>
  </si>
  <si>
    <t>RETIRADA ENVASES METÁLICOS VACÍOS DE SUSTANCIAS PELIGROSAS LER 150110*</t>
  </si>
  <si>
    <t>RETIRADA, CARGA, TRANSPORTE Y GESTIÓNPOR GESTOR AUTORIZADO DE ENVASES METÁLICOS VACÍOS DE SUSTANCIAS PELIGROSAS, CON CÓDIGO LER 150110*</t>
  </si>
  <si>
    <t>Total U980022</t>
  </si>
  <si>
    <t>U980023</t>
  </si>
  <si>
    <t>RETIRADA AEROSOLES VACÍOS LER 160504*</t>
  </si>
  <si>
    <t>RETIRADA, CARGA, TRANSPORTE Y GESTIÓNPOR GESTOR AUTORIZADO DE AEROSOLES VACÍOS, CON CÓDIGO LER 160504*</t>
  </si>
  <si>
    <t>Total U980023</t>
  </si>
  <si>
    <t>U980025</t>
  </si>
  <si>
    <t>RETIRADA ACEITE USADO  LER 130208*</t>
  </si>
  <si>
    <t>RETIRADA, CARGA, TRANSPORTE Y GESTIÓNPOR GESTOR AUTORIZADO DE ACEITE USADO CON CÓDIGO LER 130208*</t>
  </si>
  <si>
    <t>Total U980025</t>
  </si>
  <si>
    <t>U980026</t>
  </si>
  <si>
    <t>PUNTO LIMPIO CON OBRA CIVIL SEÑALIZADO COMPLETO</t>
  </si>
  <si>
    <t>PUNTO LIMPIO COMPLETO PARA ALMACENAMIENTO TEMPORAL DE RESIDUOS SÓLIDOS, DESECHOS Y SIMILARES DURANTE LA CONSTRUCCIÓN, EN PARQUE DE MAQUINARIA, QUE REQUIERA OBRA CIVIL CON SOLERA DE HORMIGÓN, CUBIERTA DE PROTECCIÓN Y CUBETOS DE RETENCIÓN. INCLUYE LA DEMOLICIÓN, RETIRADA Y GESTIÓN DE TODOS LOS ELEMENTOS Y RESTAURACIÓN DEL ÁREA UTILIZADA.</t>
  </si>
  <si>
    <t>Total U980026</t>
  </si>
  <si>
    <t>Total 610801</t>
  </si>
  <si>
    <t>Total 6.108</t>
  </si>
  <si>
    <t>6.109</t>
  </si>
  <si>
    <t>Seguridad y salud</t>
  </si>
  <si>
    <t>610901</t>
  </si>
  <si>
    <t>U9901C</t>
  </si>
  <si>
    <t>SISTEMAS DE CONTROL DE ACCESO A LA OBRA</t>
  </si>
  <si>
    <t>U990102</t>
  </si>
  <si>
    <t>CIERRE PERIMETRAL CON VALLA ELECTROSOLDADA</t>
  </si>
  <si>
    <t>CIERRE PERIMETRAL DE RECINTO DE OBRA POR MEDIO DE VALLA ELECTROSOLDADA GALVANIZADA DE 2,5 M DE ALTURA FIJADA MEDIANTE REDONDO DE 25MM EMPOTRADO EN EL SUELO O EN BLOQUE DE HORMIGÓN PREFABRICADO, INCLUIDO SUMINISTRO, COLOCACIÓN, MANTENIMIENTO, RETIRADA Y P.P. DE PUERTA DE ACCESO DE CHAPA GALVANIZADA DE 4,00 X 2,00 M.</t>
  </si>
  <si>
    <t>Total U990102</t>
  </si>
  <si>
    <t>U990104</t>
  </si>
  <si>
    <t>VALLA METALICA MOVIL CONT. PEATONES</t>
  </si>
  <si>
    <t>VALLA METÁLICA MÓVIL NORMALIZADA PARA CONTENCIÓN DE PEATONES Y ACOTAMIENTO DE ESPACIOS DE 2,50 M DE LARGO, 1,10 M DE ALTURA CON MARCO DE TUBOS DE 38 MM. DE DIAMETRO, PROVISTA DE ENGANCHES EN LOS LATERALES MACHO/HEMBRA, INCLUÍDA COLOCACIÓN Y DESMONTAJE.</t>
  </si>
  <si>
    <t>Total U990104</t>
  </si>
  <si>
    <t>U990105</t>
  </si>
  <si>
    <t>VALLA DE PLASTICO MOVIL  CONTENCIÓN DE PEATONES</t>
  </si>
  <si>
    <t>VALLA PEATONAL DE PLÁSTICO (POLIETILENO) PARA CONTENCIÓN DE PEATONES Y ACOTAMIENTO DE ESPACIOS DE 2,0 M DE LARGO Y 1,0 M DE ALTURA, EN COLOR NARANJA DE SEGURIDAD CON BANDAS REFLECTANTES ROJAS Y BLANCAS, PROVISTA DE ENGANCHES EN LOS LATERALES MACHO/HEMBRA, INCLUÍDA COLOCACIÓN Y DESMONTAJE.</t>
  </si>
  <si>
    <t>Total U990105</t>
  </si>
  <si>
    <t>U990106</t>
  </si>
  <si>
    <t>VALLA TRASLADABLE DE BASTIDORES</t>
  </si>
  <si>
    <t>SUMINISTRO DE VALLA TRASLADABLE REALIZADA CON BASTIDORES PREFABRICADOS DE 3,50X2,00 M. DE ALTURA. FORMADOS POR MALLAZO DE 200X100 ML. DE DIMENSIONES DE MALLA CON ALAMBRES
HORIZONTALES DE 5 ML. DE DIÁMETRO Y VERTICALES DE 4 ML. PLEGADOS LONGITUDINALMENTE PARA MEJORAR SU RIGIDEZ SOLDADOS A TUBOS DE 40 ML. DE DIÁMETRO Y 1,50 ML. DE ESPESOR. TODO ELLO GALVANIZADO EN CALIENTE, SOBRE BASES DE HORMIGÓN PREFABRICADO PROVISTAS DE 4 AGUJEROS PARA DIFERENTES POSICIONAMIENTOS DEL BASTIDOR, INCLUIDA COLOCACIÓN, MANTENIMIENTO, TRASLADO Y POSTERIOR RETIRADA</t>
  </si>
  <si>
    <t>Total U990106</t>
  </si>
  <si>
    <t>U990109</t>
  </si>
  <si>
    <t>BIONDA MÓVIL NOMALIZADA DESVIACIÓN DE TRÁFICO</t>
  </si>
  <si>
    <t>BARRERA BIONDA SIMPLE BMSNA4120A CON TODOS SUS ELEMENTOS PARA DESVIACIÓN DE TRÁFICO, INCLUÍDA COLOCACIÓN Y DESMONTAJE.</t>
  </si>
  <si>
    <t>Total U990109</t>
  </si>
  <si>
    <t>Total U9901C</t>
  </si>
  <si>
    <t>U9902C</t>
  </si>
  <si>
    <t>ELEMENTOS DE SEÑALIZACIÓN DE SEGURIDAD Y SALUD DE LA OBRA Y DE TRABAJOS POSTERIORES</t>
  </si>
  <si>
    <t>U990203</t>
  </si>
  <si>
    <t>BALIZA LUMINOSA INTERMITENTE</t>
  </si>
  <si>
    <t>BALIZA LUMINOSA INTERMITENTE CON CELULA FOTOELECTRICA CON SOPORTE Y CADENA ANTIROBO</t>
  </si>
  <si>
    <t>Total U990203</t>
  </si>
  <si>
    <t>U990204</t>
  </si>
  <si>
    <t>CONO REFLECTANTE 75 CM</t>
  </si>
  <si>
    <t>SUMINISTRO, COLOCACIÓN Y RETIRADA CUANTAS VECES SEA NECESARIO DUREANTE LA EJECUCIÓN DE LAS OBRAS DE CONO DE BALIZAMIENTO REFLECTANTE DE 75CM DE ALTURA DE 2 PIEZAS CON CUERPO DE PE Y BASE DE CAUCHO CON 1 BANDA REFLECTANTE DE 300MM DE ANCHURA Y RETRORREFELTANCIA NIVEL 1.</t>
  </si>
  <si>
    <t>Total U990204</t>
  </si>
  <si>
    <t>U990205</t>
  </si>
  <si>
    <t>CINTA DE BALIZAMIENTO REFLECTANTE</t>
  </si>
  <si>
    <t>CORDON DE BALIZAMIENTO REFLECTANTE, INCLUIDO SOPORTE, COLOCACION Y DESMONTAJE</t>
  </si>
  <si>
    <t>Total U990205</t>
  </si>
  <si>
    <t>U990209</t>
  </si>
  <si>
    <t>MALLA NARANJA DE BALIZAMIENTO</t>
  </si>
  <si>
    <t>MALLA DE SENALIZACION Y SEGURIDAD COLOR NARANJA DE 1,50 MTS. DE 250 GRS/M2 DE PEHD INCLUSO BARRAS DE ACERO CORRUGADO DN=20 MM. EMPOTRADOS VERTICALMENTE CADA 2 M. INCLUSO AMARRADO CON ALAMBRE. INCLUYE POSTERIOR RETIRADA.</t>
  </si>
  <si>
    <t>Total U990209</t>
  </si>
  <si>
    <t>U990211</t>
  </si>
  <si>
    <t>CARTEL INDICATIVO DE RIESGO</t>
  </si>
  <si>
    <t>CARTEL INDICATIVO DE RIESGO DE 450X350 MM. NORMALIZADO SIN SOPORTE, COLOCACIÓN SOBRE PARAMENTO Y POSTERIOR RETIRADA</t>
  </si>
  <si>
    <t>Total U990211</t>
  </si>
  <si>
    <t>Total U9902C</t>
  </si>
  <si>
    <t>U9903C</t>
  </si>
  <si>
    <t>MEDIOS DE PROTECCIÓN COLECTIVA</t>
  </si>
  <si>
    <t>U990305</t>
  </si>
  <si>
    <t>RED HORIZONTAL HUECOS</t>
  </si>
  <si>
    <t>RED DE PROTECCIÓN DE POLIAMIDA DE ALTA TENACIDAD, COLOR BLANCO, DE 80X80 MM DE PASO, CON CUERDA DE RED DE CALIBRE 4 MM Y CUERDA PERIMETRAL DE POLIAMIDA DE 12 MM DE CALIBRE ANUDADA A LA RED, PARA CUBRIR HUECOS HORIZONTALES DE SUPERFICIE COMPRENDIDA ENTRE 2,3 Y 15 M² EN FORJADOS, ANCLADA AL FORJADO CADA 50 CM CON GANCHOS METÁLICOS.</t>
  </si>
  <si>
    <t>Total U990305</t>
  </si>
  <si>
    <t>U990312</t>
  </si>
  <si>
    <t>BARANDILLA METALICA CON SOPORTE</t>
  </si>
  <si>
    <t>BARANDILLA METÁLICA CON SOPORTE TIPO SARGENTO (CADA 2,5 M) Y 3 TABLONES, PASAMANOS, INTERMEDIO Y RODAPIÉ EN PROTECCIÓN PERIMETRAL. ALTURA 100 CM</t>
  </si>
  <si>
    <t>Total U990312</t>
  </si>
  <si>
    <t>U990313</t>
  </si>
  <si>
    <t>SISTEMA PROVISIONAL DE PROTECCIÓN DE BORDE CLASE A</t>
  </si>
  <si>
    <t>SISTEMA PROVISIONAL DE PROTECCIÓN DE BORDE DE RED , CLASE A, QUE PROPORCIONA RESISTENCIA SÓLO PARA CARGAS ESTÁTICAS Y PARA SUPERFICIES DE TRABAJO CON UN ÁNGULO DE INCLINACIÓN MÁXIMO DE 10°, FORMADO POR RED DE SEGURIDAD UNE-EN 1263-1 U A2 M100 Q M, DE POLIPROPILENO DE ALTA TENACIDAD.</t>
  </si>
  <si>
    <t>Total U990313</t>
  </si>
  <si>
    <t>U990314</t>
  </si>
  <si>
    <t>TAPÓN PROTECTOR "TIPO SETA" ESPERAS ARM.</t>
  </si>
  <si>
    <t>SUMINISTRO Y COLOCACIÓN DE TAPÓN PROTECTOR DE PLÁSTICO "TIPO SETA" DE LAS PUNTAS DE ACERO EN LAS ESPERAS DE LAS ARMADURAS DE LA ESTRUCTURA DE HORMIGÓN ARMADO (AMORTIZABLE EN TRES USOS), INCLUSO RETIRADA ANTES DEL VERTIDO DEL HORMIGÓN.</t>
  </si>
  <si>
    <t>Total U990314</t>
  </si>
  <si>
    <t>U990316</t>
  </si>
  <si>
    <t>SISTEMA PROVISIONAL DE PROTECCIÓN DE BORDE CLASE A EN ESTRUCTURA DE HORMIGÓN TIPO MORDAZA</t>
  </si>
  <si>
    <t>SISTEMA PROVISIONAL DE PROTECCIÓN DE BORDE DE FORJADO, CLASE A, DE 1 M DE ALTURA, QUE PROPORCIONA RESISTENCIA SÓLO PARA CARGAS ESTÁTICAS Y PARA SUPERFICIES DE TRABAJO CON UN ÁNGULO DE INCLINACIÓN MÁXIMO DE 10°, FORMADO POR: BARANDILLA PRINCIPAL DE TUBO DE ACERO, BARANDILLA INTERMEDIA DE TUBO Y RODAPIÉ METÁLICOQUE TENGA EL BORDE SUPERIOR AL MENOS 15 CM POR ENCIMA DE LA SUPERFICIE DE TRABAJO, Y GUARDACUERPOS FIJOS DE SEGURIDAD FABRICADOS EN ACERO,  FIJADOS PORAPRIETE AL HORMIGÓN.INCLUIDA COLOCACIÓN Y POSTERIOR RETIRADA</t>
  </si>
  <si>
    <t>Total U990316</t>
  </si>
  <si>
    <t>U990319</t>
  </si>
  <si>
    <t>MARQUESINA DE PROTECCIÓN BAJO ESTRUCTURAS</t>
  </si>
  <si>
    <t>MARQUESINA DE PROTECCIÓN BAJO ESTRUCTURAS PARA PASO PEATONAL ANTE LA POSIBLE CAÍDA DE OBJETOS FORMADA POR: ESTRUCTURA METÁLICA DE PORTICO TUBULARDE 1,00 M DE ANCHO Y 3,00 M DE ALTURA Y SUPERFICIE DE PROTECCIÓN DETABLERO DE MADERA</t>
  </si>
  <si>
    <t>Total U990319</t>
  </si>
  <si>
    <t>U990320</t>
  </si>
  <si>
    <t>LÍNEA DE ANCLAJE HORIZONTAL TEMPORAL PE 10m</t>
  </si>
  <si>
    <t>LÍNEA DE ANCLAJE HORIZONTAL TEMPORAL, DE CINTA DE POLIÉSTER, DE10M DE LONGITUD,PARA ASEGURAR A UN OPERARIO, CLASE C, COMPUESTA POR2 DISPOSITIVOS DE ANCLAJE INCLUIDA CERTIFICACIÓN COLOCACIÓN Y POSTERIOR RETIRADA</t>
  </si>
  <si>
    <t>Total U990320</t>
  </si>
  <si>
    <t>U990321</t>
  </si>
  <si>
    <t>LÍNEA DE ANCLAJE HORIZONTAL/VERTICAL FIJA</t>
  </si>
  <si>
    <t>LÍNEA DE ANCLAJE HORIZONTAL/ VERTICAL  DE CABLE DE ACERO, CON DISPOSITIVO ANTICAÍDAS DESLIZANTE, CONELEMENTOS PARA FIJACIÓN MECÁNICA A PARAMENTO DE LAS PLACAS DE ANCLAJE INCLUIDA CERTIFICACIÓN COLOCACIÓN Y POSTERIOR RETIRADA.</t>
  </si>
  <si>
    <t>Total U990321</t>
  </si>
  <si>
    <t>U990323</t>
  </si>
  <si>
    <t>MALLA CONTRA CAÍDA DE OBJETOS SOBRE SISTEMAS DE PROTECCIÓN DE BORDE</t>
  </si>
  <si>
    <t>REDES O MALLAS COLOCADAS VERTICALMENTE PARA EVITAR LA CAÍDA DE OBJETOS.</t>
  </si>
  <si>
    <t>Total U990323</t>
  </si>
  <si>
    <t>U990327</t>
  </si>
  <si>
    <t>PROTECCIÓN CONTRA PROYECCIÓN DE PÁRTICULAS INCANDESCENTES EN TRABAJOS DE ESTRUCTURA</t>
  </si>
  <si>
    <t>PROTECCIÓN CONTRA PROYECCIÓN DE PARTÍCULAS INCANDESCENTES DE ZONA DE TRABAJO, EN TRABAJOS DE ESTRUCTURA, COMPUESTA POR MANTA IGNÍFUGA DE FIBRA DE VIDRIO.</t>
  </si>
  <si>
    <t>Total U990327</t>
  </si>
  <si>
    <t>Total U9903C</t>
  </si>
  <si>
    <t>U9904C</t>
  </si>
  <si>
    <t>SISTEMAS DE PROTECCIÓN ELÉCTRICA</t>
  </si>
  <si>
    <t>U990401</t>
  </si>
  <si>
    <t>CUADROS ELECTRICOS CON PROTECCIÓN DIFERENCIAL</t>
  </si>
  <si>
    <t>CUADROS PORTATILES DE OBRA PARA USO PORTÁTIL, CON GRADO DE PROTECCIÓN IP 65, CONTRA CONTACTOS INDIRECTOS Y PERMEABILIDAD AL AGUA. PROTECCIÓN MEDIANTE INTERRUPTOR DIFERENCIAL Y MAGNETOTÉRMICO.</t>
  </si>
  <si>
    <t>Total U990401</t>
  </si>
  <si>
    <t>U990403</t>
  </si>
  <si>
    <t>INTERRUPTOR DIFERENCIAL DE MEDIA SENSIBILIDAD (300MA)</t>
  </si>
  <si>
    <t>INTERRUPTOR DIFERENCIAL DE MEDIA SENSIBILIDAD (300MA). INCLUSO INSTALACIÓN</t>
  </si>
  <si>
    <t>Total U990403</t>
  </si>
  <si>
    <t>U990404</t>
  </si>
  <si>
    <t>INTERRUPTOR DIFERENCIAL DE ALTA SENSIBILIDAD (30MA).</t>
  </si>
  <si>
    <t>TRANSFORMADOR DE SEGURIDAD DE 24V COLOCADO E INCLUIDO POSTERIOR DESMONTAJE.</t>
  </si>
  <si>
    <t>Total U990404</t>
  </si>
  <si>
    <t>Total U9904C</t>
  </si>
  <si>
    <t>U9905C</t>
  </si>
  <si>
    <t>TRABAJOS CON RIESGOS ESPECIALES EN INSTALACIONES DEL CABB EN OBRA Y TRABAJOS POSTERIORES</t>
  </si>
  <si>
    <t>U990503</t>
  </si>
  <si>
    <t>EXTRACTOR/VENTILADOR DE GASES</t>
  </si>
  <si>
    <t>SUMINISTRO DE EQUIPO DE EXTRACCIÓN O VENTILACIÓN DE GASES PARA ESPACIOS CONFINADOS, REVERSIBLE.</t>
  </si>
  <si>
    <t>Total U990503</t>
  </si>
  <si>
    <t>U990504</t>
  </si>
  <si>
    <t>ADQUISICIÓN DE DETECTOR MULTIPLE DE GASES NOCIVOS</t>
  </si>
  <si>
    <t>ADQUISICIÓN DE DETECTOR DE GASES INFLAMABLES,OXÍGENO,MONÓXIDO DE CARBONOYÁCIDO SULFHÍDRICO Y/U OTROS PARA SU UTILIZACIÓN DURANTE LA OBRA Y EN TRABAJOS POSTERIORES DE OPERACIÓN Y MANTENIMIENTO.</t>
  </si>
  <si>
    <t>Total U990504</t>
  </si>
  <si>
    <t>Total U9905C</t>
  </si>
  <si>
    <t>U9906C</t>
  </si>
  <si>
    <t>MEDIDAS DE EMERGENCIA</t>
  </si>
  <si>
    <t>U990601</t>
  </si>
  <si>
    <t>CAMILLA PLEGABLE COLOCADA EN OBR</t>
  </si>
  <si>
    <t>CAMILLA PLEGABLE PARA EVACUACIÓN O RESCATE DISPUESTA EN OBRA.</t>
  </si>
  <si>
    <t>Total U990601</t>
  </si>
  <si>
    <t>U990603</t>
  </si>
  <si>
    <t>EXTINTOR DE POLVO QUÍMICO ABC</t>
  </si>
  <si>
    <t>EXTINTOR DE POLVO QUÍMICO ABC POLIVALENTE ANTIBRASA DE EFICACIA 34A/144B DE 9 KG DE AGENTE EXTINTOR, CON SOPORTE, MANÓMETRO COMPROBABLE Y MANGUERA CON DIFUSOR, SEGÚN NORMA EN-3:1996. MEDIDA LA UNIDAD INSTALADA S/R.D.486/97 Y POSTERIOR RETIRADA.</t>
  </si>
  <si>
    <t>Total U990603</t>
  </si>
  <si>
    <t>U990604</t>
  </si>
  <si>
    <t>EXTINTOR DE POLVO POLIVALENTE D</t>
  </si>
  <si>
    <t>EXTINTOR DE POLVO POLIVALENTE DE 6 KG. DE CAPACIDAD INCLUSO SOPORTE, COLOCACION Y POSTERIOR RETIRADA  S/R.D.486/97.</t>
  </si>
  <si>
    <t>Total U990604</t>
  </si>
  <si>
    <t>U990605</t>
  </si>
  <si>
    <t>EXTINTOR DE NIEVE CARBÓNICA CO2</t>
  </si>
  <si>
    <t>EXTINTOR DE NIEVE CARBÓNICA CO2 DE EFICACIA 89B CON 5KG DE AGENTE EXTINTOR, MODELO NC-5-P, CON SOPORTE Y BOQUILLA CON DIFUSOR, SEGÚN NORMA UNE-23110. MEDIDA LA UNIDAD INSTALADA S/R.D.486/97 Y POSTERIOR RETIRADA</t>
  </si>
  <si>
    <t>Total U990605</t>
  </si>
  <si>
    <t>U990606</t>
  </si>
  <si>
    <t>ILUMINACIÓN PARA EVACUACIÓN EN SITUACIÓN DE EMERGENCIA</t>
  </si>
  <si>
    <t>Total U990606</t>
  </si>
  <si>
    <t>Total U9906C</t>
  </si>
  <si>
    <t>Total 610901</t>
  </si>
  <si>
    <t>Total 6.109</t>
  </si>
  <si>
    <t>Total RD1215</t>
  </si>
  <si>
    <t>Presupuesto CALDERERIA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</si>
</sst>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
  </numFmts>
  <fonts count="15" x14ac:knownFonts="1">
    <font>
      <sz val="11"/>
      <color theme="1"/>
      <name val="Aptos Narrow"/>
      <family val="2"/>
      <scheme val="minor"/>
    </font>
    <font>
      <b/>
      <sz val="10"/>
      <color theme="1"/>
      <name val="Aptos Narrow"/>
      <family val="2"/>
      <scheme val="minor"/>
    </font>
    <font>
      <b/>
      <sz val="14"/>
      <color theme="1"/>
      <name val="Aptos Narrow"/>
      <family val="2"/>
      <scheme val="minor"/>
    </font>
    <font>
      <b/>
      <sz val="9"/>
      <color indexed="81"/>
      <name val="Tahoma"/>
      <family val="2"/>
    </font>
    <font>
      <b/>
      <i/>
      <sz val="10"/>
      <color theme="1"/>
      <name val="Aptos Narrow"/>
      <family val="2"/>
      <scheme val="minor"/>
    </font>
    <font>
      <b/>
      <sz val="8"/>
      <color theme="1"/>
      <name val="Aptos Narrow"/>
      <family val="2"/>
      <scheme val="minor"/>
    </font>
    <font>
      <b/>
      <sz val="8"/>
      <color rgb="FFFF40FF"/>
      <name val="Aptos Narrow"/>
      <family val="2"/>
      <scheme val="minor"/>
    </font>
    <font>
      <sz val="8"/>
      <color theme="1"/>
      <name val="Aptos Narrow"/>
      <family val="2"/>
      <scheme val="minor"/>
    </font>
    <font>
      <sz val="8"/>
      <color rgb="FFFF40FF"/>
      <name val="Aptos Narrow"/>
      <family val="2"/>
      <scheme val="minor"/>
    </font>
    <font>
      <b/>
      <sz val="11"/>
      <color theme="1"/>
      <name val="Aptos Narrow"/>
      <family val="2"/>
      <scheme val="minor"/>
    </font>
    <font>
      <sz val="11"/>
      <name val="Aptos Narrow"/>
      <family val="2"/>
      <scheme val="minor"/>
    </font>
    <font>
      <b/>
      <sz val="14"/>
      <name val="Aptos Narrow"/>
      <family val="2"/>
      <scheme val="minor"/>
    </font>
    <font>
      <b/>
      <i/>
      <sz val="10"/>
      <name val="Aptos Narrow"/>
      <family val="2"/>
      <scheme val="minor"/>
    </font>
    <font>
      <b/>
      <sz val="8"/>
      <name val="Aptos Narrow"/>
      <family val="2"/>
      <scheme val="minor"/>
    </font>
    <font>
      <sz val="8"/>
      <name val="Aptos Narrow"/>
      <family val="2"/>
      <scheme val="minor"/>
    </font>
  </fonts>
  <fills count="7">
    <fill>
      <patternFill patternType="none"/>
    </fill>
    <fill>
      <patternFill patternType="gray125"/>
    </fill>
    <fill>
      <patternFill patternType="solid">
        <fgColor rgb="FFB4CBE0"/>
        <bgColor indexed="64"/>
      </patternFill>
    </fill>
    <fill>
      <patternFill patternType="solid">
        <fgColor rgb="FFC2D5E7"/>
        <bgColor indexed="64"/>
      </patternFill>
    </fill>
    <fill>
      <patternFill patternType="solid">
        <fgColor rgb="FFF0F0F0"/>
        <bgColor indexed="64"/>
      </patternFill>
    </fill>
    <fill>
      <patternFill patternType="solid">
        <fgColor rgb="FFC0C0C0"/>
        <bgColor indexed="64"/>
      </patternFill>
    </fill>
    <fill>
      <patternFill patternType="solid">
        <fgColor rgb="FFD1E1ED"/>
        <bgColor indexed="64"/>
      </patternFill>
    </fill>
  </fills>
  <borders count="1">
    <border>
      <left/>
      <right/>
      <top/>
      <bottom/>
      <diagonal/>
    </border>
  </borders>
  <cellStyleXfs count="1">
    <xf numFmtId="0" fontId="0" fillId="0" borderId="0"/>
  </cellStyleXfs>
  <cellXfs count="52">
    <xf numFmtId="0" fontId="0" fillId="0" borderId="0" xfId="0"/>
    <xf numFmtId="0" fontId="1" fillId="0" borderId="0" xfId="0" applyFont="1" applyAlignment="1">
      <alignment vertical="center"/>
    </xf>
    <xf numFmtId="0" fontId="0" fillId="0" borderId="0" xfId="0" applyAlignment="1">
      <alignment vertical="center"/>
    </xf>
    <xf numFmtId="0" fontId="2" fillId="0" borderId="0" xfId="0" applyFont="1" applyAlignment="1">
      <alignment vertical="center"/>
    </xf>
    <xf numFmtId="0" fontId="9" fillId="0" borderId="0" xfId="0" applyFont="1" applyAlignment="1">
      <alignment vertical="center"/>
    </xf>
    <xf numFmtId="0" fontId="4" fillId="0" borderId="0" xfId="0" applyFont="1" applyAlignment="1">
      <alignment vertical="center"/>
    </xf>
    <xf numFmtId="0" fontId="4" fillId="0" borderId="0" xfId="0" applyFont="1" applyAlignment="1">
      <alignment vertical="center" wrapText="1"/>
    </xf>
    <xf numFmtId="49" fontId="5" fillId="2" borderId="0" xfId="0" applyNumberFormat="1" applyFont="1" applyFill="1" applyAlignment="1">
      <alignment vertical="center"/>
    </xf>
    <xf numFmtId="49" fontId="5" fillId="2" borderId="0" xfId="0" applyNumberFormat="1" applyFont="1" applyFill="1" applyAlignment="1">
      <alignment vertical="center" wrapText="1"/>
    </xf>
    <xf numFmtId="0" fontId="5" fillId="2" borderId="0" xfId="0" applyFont="1" applyFill="1" applyAlignment="1">
      <alignment vertical="center"/>
    </xf>
    <xf numFmtId="3" fontId="6" fillId="2" borderId="0" xfId="0" applyNumberFormat="1" applyFont="1" applyFill="1" applyAlignment="1">
      <alignment vertical="center"/>
    </xf>
    <xf numFmtId="4" fontId="6" fillId="2" borderId="0" xfId="0" applyNumberFormat="1" applyFont="1" applyFill="1" applyAlignment="1">
      <alignment vertical="center"/>
    </xf>
    <xf numFmtId="49" fontId="5" fillId="3" borderId="0" xfId="0" applyNumberFormat="1" applyFont="1" applyFill="1" applyAlignment="1">
      <alignment vertical="center"/>
    </xf>
    <xf numFmtId="49" fontId="5" fillId="3" borderId="0" xfId="0" applyNumberFormat="1" applyFont="1" applyFill="1" applyAlignment="1">
      <alignment vertical="center" wrapText="1"/>
    </xf>
    <xf numFmtId="0" fontId="5" fillId="3" borderId="0" xfId="0" applyFont="1" applyFill="1" applyAlignment="1">
      <alignment vertical="center"/>
    </xf>
    <xf numFmtId="164" fontId="6" fillId="3" borderId="0" xfId="0" applyNumberFormat="1" applyFont="1" applyFill="1" applyAlignment="1">
      <alignment vertical="center"/>
    </xf>
    <xf numFmtId="4" fontId="6" fillId="3" borderId="0" xfId="0" applyNumberFormat="1" applyFont="1" applyFill="1" applyAlignment="1">
      <alignment vertical="center"/>
    </xf>
    <xf numFmtId="49" fontId="7" fillId="4" borderId="0" xfId="0" applyNumberFormat="1" applyFont="1" applyFill="1" applyAlignment="1">
      <alignment vertical="center"/>
    </xf>
    <xf numFmtId="49" fontId="7" fillId="0" borderId="0" xfId="0" applyNumberFormat="1" applyFont="1" applyAlignment="1">
      <alignment vertical="center"/>
    </xf>
    <xf numFmtId="49" fontId="7" fillId="0" borderId="0" xfId="0" applyNumberFormat="1" applyFont="1" applyAlignment="1">
      <alignment vertical="center" wrapText="1"/>
    </xf>
    <xf numFmtId="0" fontId="7" fillId="0" borderId="0" xfId="0" applyFont="1" applyAlignment="1">
      <alignment vertical="center"/>
    </xf>
    <xf numFmtId="164" fontId="8" fillId="0" borderId="0" xfId="0" applyNumberFormat="1" applyFont="1" applyAlignment="1">
      <alignment vertical="center"/>
    </xf>
    <xf numFmtId="4" fontId="8" fillId="0" borderId="0" xfId="0" applyNumberFormat="1" applyFont="1" applyAlignment="1">
      <alignment vertical="center"/>
    </xf>
    <xf numFmtId="0" fontId="7" fillId="0" borderId="0" xfId="0" applyFont="1" applyAlignment="1">
      <alignment vertical="center" wrapText="1"/>
    </xf>
    <xf numFmtId="165" fontId="7" fillId="0" borderId="0" xfId="0" applyNumberFormat="1" applyFont="1" applyAlignment="1">
      <alignment vertical="center"/>
    </xf>
    <xf numFmtId="4" fontId="7" fillId="0" borderId="0" xfId="0" applyNumberFormat="1" applyFont="1" applyAlignment="1">
      <alignment vertical="center"/>
    </xf>
    <xf numFmtId="49" fontId="5" fillId="0" borderId="0" xfId="0" applyNumberFormat="1" applyFont="1" applyAlignment="1">
      <alignment vertical="center"/>
    </xf>
    <xf numFmtId="164" fontId="6" fillId="0" borderId="0" xfId="0" applyNumberFormat="1" applyFont="1" applyAlignment="1">
      <alignment vertical="center"/>
    </xf>
    <xf numFmtId="4" fontId="6" fillId="0" borderId="0" xfId="0" applyNumberFormat="1" applyFont="1" applyAlignment="1">
      <alignment vertical="center"/>
    </xf>
    <xf numFmtId="0" fontId="7" fillId="5" borderId="0" xfId="0" applyFont="1" applyFill="1" applyAlignment="1">
      <alignment vertical="center"/>
    </xf>
    <xf numFmtId="0" fontId="7" fillId="5" borderId="0" xfId="0" applyFont="1" applyFill="1" applyAlignment="1">
      <alignment vertical="center" wrapText="1"/>
    </xf>
    <xf numFmtId="164" fontId="7" fillId="0" borderId="0" xfId="0" applyNumberFormat="1" applyFont="1" applyAlignment="1">
      <alignment vertical="center"/>
    </xf>
    <xf numFmtId="3" fontId="7" fillId="0" borderId="0" xfId="0" applyNumberFormat="1" applyFont="1" applyAlignment="1">
      <alignment vertical="center"/>
    </xf>
    <xf numFmtId="3" fontId="5" fillId="2" borderId="0" xfId="0" applyNumberFormat="1" applyFont="1" applyFill="1" applyAlignment="1">
      <alignment vertical="center"/>
    </xf>
    <xf numFmtId="4" fontId="5" fillId="2" borderId="0" xfId="0" applyNumberFormat="1" applyFont="1" applyFill="1" applyAlignment="1">
      <alignment vertical="center"/>
    </xf>
    <xf numFmtId="164" fontId="5" fillId="3" borderId="0" xfId="0" applyNumberFormat="1" applyFont="1" applyFill="1" applyAlignment="1">
      <alignment vertical="center"/>
    </xf>
    <xf numFmtId="4" fontId="5" fillId="3" borderId="0" xfId="0" applyNumberFormat="1" applyFont="1" applyFill="1" applyAlignment="1">
      <alignment vertical="center"/>
    </xf>
    <xf numFmtId="49" fontId="5" fillId="6" borderId="0" xfId="0" applyNumberFormat="1" applyFont="1" applyFill="1" applyAlignment="1">
      <alignment vertical="center"/>
    </xf>
    <xf numFmtId="49" fontId="5" fillId="6" borderId="0" xfId="0" applyNumberFormat="1" applyFont="1" applyFill="1" applyAlignment="1">
      <alignment vertical="center" wrapText="1"/>
    </xf>
    <xf numFmtId="0" fontId="5" fillId="6" borderId="0" xfId="0" applyFont="1" applyFill="1" applyAlignment="1">
      <alignment vertical="center"/>
    </xf>
    <xf numFmtId="164" fontId="6" fillId="6" borderId="0" xfId="0" applyNumberFormat="1" applyFont="1" applyFill="1" applyAlignment="1">
      <alignment vertical="center"/>
    </xf>
    <xf numFmtId="4" fontId="6" fillId="6" borderId="0" xfId="0" applyNumberFormat="1" applyFont="1" applyFill="1" applyAlignment="1">
      <alignment vertical="center"/>
    </xf>
    <xf numFmtId="0" fontId="10" fillId="0" borderId="0" xfId="0" applyFont="1" applyAlignment="1">
      <alignment vertical="center"/>
    </xf>
    <xf numFmtId="4" fontId="11" fillId="0" borderId="0" xfId="0" applyNumberFormat="1" applyFont="1" applyAlignment="1">
      <alignment vertical="center"/>
    </xf>
    <xf numFmtId="0" fontId="12" fillId="0" borderId="0" xfId="0" applyFont="1" applyAlignment="1">
      <alignment vertical="center"/>
    </xf>
    <xf numFmtId="4" fontId="13" fillId="2" borderId="0" xfId="0" applyNumberFormat="1" applyFont="1" applyFill="1" applyAlignment="1">
      <alignment vertical="center"/>
    </xf>
    <xf numFmtId="4" fontId="13" fillId="3" borderId="0" xfId="0" applyNumberFormat="1" applyFont="1" applyFill="1" applyAlignment="1">
      <alignment vertical="center"/>
    </xf>
    <xf numFmtId="4" fontId="14" fillId="0" borderId="0" xfId="0" applyNumberFormat="1" applyFont="1" applyAlignment="1">
      <alignment vertical="center"/>
    </xf>
    <xf numFmtId="0" fontId="14" fillId="0" borderId="0" xfId="0" applyFont="1" applyAlignment="1">
      <alignment vertical="center"/>
    </xf>
    <xf numFmtId="4" fontId="13" fillId="0" borderId="0" xfId="0" applyNumberFormat="1" applyFont="1" applyAlignment="1">
      <alignment vertical="center"/>
    </xf>
    <xf numFmtId="0" fontId="14" fillId="5" borderId="0" xfId="0" applyFont="1" applyFill="1" applyAlignment="1">
      <alignment vertical="center"/>
    </xf>
    <xf numFmtId="4" fontId="13" fillId="6" borderId="0" xfId="0" applyNumberFormat="1" applyFont="1" applyFill="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0CA4F1-D896-457F-85A4-1D84DBB5508D}">
  <sheetPr>
    <outlinePr summaryBelow="0"/>
  </sheetPr>
  <dimension ref="A1:M4024"/>
  <sheetViews>
    <sheetView tabSelected="1" workbookViewId="0">
      <pane xSplit="4" ySplit="3" topLeftCell="J4" activePane="bottomRight" state="frozen"/>
      <selection pane="topRight" activeCell="E1" sqref="E1"/>
      <selection pane="bottomLeft" activeCell="A4" sqref="A4"/>
      <selection pane="bottomRight" activeCell="P13" sqref="P13"/>
    </sheetView>
  </sheetViews>
  <sheetFormatPr baseColWidth="10" defaultColWidth="11.42578125" defaultRowHeight="15" x14ac:dyDescent="0.25"/>
  <cols>
    <col min="1" max="1" width="8.5703125" style="2" customWidth="1"/>
    <col min="2" max="2" width="6.7109375" style="2" bestFit="1" customWidth="1"/>
    <col min="3" max="3" width="6" style="2" bestFit="1" customWidth="1"/>
    <col min="4" max="4" width="62.140625" style="2" customWidth="1"/>
    <col min="5" max="5" width="30.7109375" style="2" customWidth="1"/>
    <col min="6" max="6" width="12.5703125" style="2" bestFit="1" customWidth="1"/>
    <col min="7" max="7" width="10.5703125" style="2" bestFit="1" customWidth="1"/>
    <col min="8" max="8" width="10.140625" style="2" bestFit="1" customWidth="1"/>
    <col min="9" max="9" width="8.28515625" style="2" bestFit="1" customWidth="1"/>
    <col min="10" max="10" width="10.7109375" style="2" bestFit="1" customWidth="1"/>
    <col min="11" max="11" width="10.28515625" style="2" bestFit="1" customWidth="1"/>
    <col min="12" max="12" width="8.7109375" style="2" bestFit="1" customWidth="1"/>
    <col min="13" max="13" width="14.140625" style="42" bestFit="1" customWidth="1"/>
    <col min="14" max="16384" width="11.42578125" style="2"/>
  </cols>
  <sheetData>
    <row r="1" spans="1:13" x14ac:dyDescent="0.25">
      <c r="A1" s="1" t="s">
        <v>0</v>
      </c>
    </row>
    <row r="2" spans="1:13" s="4" customFormat="1" ht="18.75" x14ac:dyDescent="0.25">
      <c r="A2" s="3" t="s">
        <v>1099</v>
      </c>
      <c r="M2" s="43">
        <f>+M4023</f>
        <v>528333.44999999995</v>
      </c>
    </row>
    <row r="3" spans="1:13" x14ac:dyDescent="0.25">
      <c r="A3" s="5" t="s">
        <v>1</v>
      </c>
      <c r="B3" s="5" t="s">
        <v>2</v>
      </c>
      <c r="C3" s="5" t="s">
        <v>3</v>
      </c>
      <c r="D3" s="6" t="s">
        <v>4</v>
      </c>
      <c r="E3" s="5" t="s">
        <v>5</v>
      </c>
      <c r="F3" s="5" t="s">
        <v>6</v>
      </c>
      <c r="G3" s="5" t="s">
        <v>7</v>
      </c>
      <c r="H3" s="5" t="s">
        <v>8</v>
      </c>
      <c r="I3" s="5" t="s">
        <v>9</v>
      </c>
      <c r="J3" s="5" t="s">
        <v>10</v>
      </c>
      <c r="K3" s="5" t="s">
        <v>11</v>
      </c>
      <c r="L3" s="5" t="s">
        <v>12</v>
      </c>
      <c r="M3" s="44" t="s">
        <v>13</v>
      </c>
    </row>
    <row r="4" spans="1:13" collapsed="1" x14ac:dyDescent="0.25">
      <c r="A4" s="7" t="s">
        <v>14</v>
      </c>
      <c r="B4" s="7" t="s">
        <v>15</v>
      </c>
      <c r="C4" s="7" t="s">
        <v>16</v>
      </c>
      <c r="D4" s="8" t="s">
        <v>17</v>
      </c>
      <c r="E4" s="9"/>
      <c r="F4" s="9"/>
      <c r="G4" s="9"/>
      <c r="H4" s="9"/>
      <c r="I4" s="9"/>
      <c r="J4" s="9"/>
      <c r="K4" s="10">
        <f>K79</f>
        <v>1</v>
      </c>
      <c r="L4" s="11">
        <f>L79</f>
        <v>12899.56</v>
      </c>
      <c r="M4" s="45">
        <f>M79</f>
        <v>12899.56</v>
      </c>
    </row>
    <row r="5" spans="1:13" x14ac:dyDescent="0.25">
      <c r="A5" s="12" t="s">
        <v>18</v>
      </c>
      <c r="B5" s="12" t="s">
        <v>15</v>
      </c>
      <c r="C5" s="12" t="s">
        <v>16</v>
      </c>
      <c r="D5" s="13" t="s">
        <v>19</v>
      </c>
      <c r="E5" s="14"/>
      <c r="F5" s="14"/>
      <c r="G5" s="14"/>
      <c r="H5" s="14"/>
      <c r="I5" s="14"/>
      <c r="J5" s="14"/>
      <c r="K5" s="15">
        <f>K77</f>
        <v>1</v>
      </c>
      <c r="L5" s="16">
        <f>L77</f>
        <v>12899.56</v>
      </c>
      <c r="M5" s="46">
        <f>M77</f>
        <v>12899.56</v>
      </c>
    </row>
    <row r="6" spans="1:13" collapsed="1" x14ac:dyDescent="0.25">
      <c r="A6" s="17" t="s">
        <v>20</v>
      </c>
      <c r="B6" s="18" t="s">
        <v>21</v>
      </c>
      <c r="C6" s="18" t="s">
        <v>22</v>
      </c>
      <c r="D6" s="19" t="s">
        <v>23</v>
      </c>
      <c r="E6" s="20"/>
      <c r="F6" s="20"/>
      <c r="G6" s="20"/>
      <c r="H6" s="20"/>
      <c r="I6" s="20"/>
      <c r="J6" s="20"/>
      <c r="K6" s="21">
        <f>K12</f>
        <v>303.08</v>
      </c>
      <c r="L6" s="22">
        <f>L12</f>
        <v>24.43</v>
      </c>
      <c r="M6" s="47">
        <f>M12</f>
        <v>7404.24</v>
      </c>
    </row>
    <row r="7" spans="1:13" ht="33.75" x14ac:dyDescent="0.25">
      <c r="A7" s="20"/>
      <c r="B7" s="20"/>
      <c r="C7" s="20"/>
      <c r="D7" s="19" t="s">
        <v>24</v>
      </c>
      <c r="E7" s="20"/>
      <c r="F7" s="20"/>
      <c r="G7" s="20"/>
      <c r="H7" s="20"/>
      <c r="I7" s="20"/>
      <c r="J7" s="20"/>
      <c r="K7" s="20"/>
      <c r="L7" s="20"/>
      <c r="M7" s="48"/>
    </row>
    <row r="8" spans="1:13" x14ac:dyDescent="0.25">
      <c r="A8" s="20"/>
      <c r="B8" s="20"/>
      <c r="C8" s="20"/>
      <c r="D8" s="23"/>
      <c r="E8" s="18" t="s">
        <v>25</v>
      </c>
      <c r="F8" s="24">
        <v>3</v>
      </c>
      <c r="G8" s="25">
        <v>1.88</v>
      </c>
      <c r="H8" s="25">
        <v>16.399999999999999</v>
      </c>
      <c r="I8" s="25">
        <v>0</v>
      </c>
      <c r="J8" s="22">
        <f>OR(F8&lt;&gt;0,G8&lt;&gt;0,H8&lt;&gt;0,I8&lt;&gt;0)*(F8 + (F8 = 0))*(G8 + (G8 = 0))*(H8 + (H8 = 0))*(I8 + (I8 = 0))</f>
        <v>92.5</v>
      </c>
      <c r="K8" s="20"/>
      <c r="L8" s="20"/>
      <c r="M8" s="48"/>
    </row>
    <row r="9" spans="1:13" x14ac:dyDescent="0.25">
      <c r="A9" s="20"/>
      <c r="B9" s="20"/>
      <c r="C9" s="20"/>
      <c r="D9" s="23"/>
      <c r="E9" s="18" t="s">
        <v>16</v>
      </c>
      <c r="F9" s="24">
        <v>2</v>
      </c>
      <c r="G9" s="25">
        <v>1.8</v>
      </c>
      <c r="H9" s="25">
        <v>16.399999999999999</v>
      </c>
      <c r="I9" s="25">
        <v>0</v>
      </c>
      <c r="J9" s="22">
        <f>OR(F9&lt;&gt;0,G9&lt;&gt;0,H9&lt;&gt;0,I9&lt;&gt;0)*(F9 + (F9 = 0))*(G9 + (G9 = 0))*(H9 + (H9 = 0))*(I9 + (I9 = 0))</f>
        <v>59.04</v>
      </c>
      <c r="K9" s="20"/>
      <c r="L9" s="20"/>
      <c r="M9" s="48"/>
    </row>
    <row r="10" spans="1:13" x14ac:dyDescent="0.25">
      <c r="A10" s="20"/>
      <c r="B10" s="20"/>
      <c r="C10" s="20"/>
      <c r="D10" s="23"/>
      <c r="E10" s="18" t="s">
        <v>26</v>
      </c>
      <c r="F10" s="24">
        <v>3</v>
      </c>
      <c r="G10" s="25">
        <v>1.88</v>
      </c>
      <c r="H10" s="25">
        <v>16.399999999999999</v>
      </c>
      <c r="I10" s="25">
        <v>0</v>
      </c>
      <c r="J10" s="22">
        <f>OR(F10&lt;&gt;0,G10&lt;&gt;0,H10&lt;&gt;0,I10&lt;&gt;0)*(F10 + (F10 = 0))*(G10 + (G10 = 0))*(H10 + (H10 = 0))*(I10 + (I10 = 0))</f>
        <v>92.5</v>
      </c>
      <c r="K10" s="20"/>
      <c r="L10" s="20"/>
      <c r="M10" s="48"/>
    </row>
    <row r="11" spans="1:13" x14ac:dyDescent="0.25">
      <c r="A11" s="20"/>
      <c r="B11" s="20"/>
      <c r="C11" s="20"/>
      <c r="D11" s="23"/>
      <c r="E11" s="18" t="s">
        <v>16</v>
      </c>
      <c r="F11" s="24">
        <v>2</v>
      </c>
      <c r="G11" s="25">
        <v>1.8</v>
      </c>
      <c r="H11" s="25">
        <v>16.399999999999999</v>
      </c>
      <c r="I11" s="25">
        <v>0</v>
      </c>
      <c r="J11" s="22">
        <f>OR(F11&lt;&gt;0,G11&lt;&gt;0,H11&lt;&gt;0,I11&lt;&gt;0)*(F11 + (F11 = 0))*(G11 + (G11 = 0))*(H11 + (H11 = 0))*(I11 + (I11 = 0))</f>
        <v>59.04</v>
      </c>
      <c r="K11" s="20"/>
      <c r="L11" s="20"/>
      <c r="M11" s="48"/>
    </row>
    <row r="12" spans="1:13" x14ac:dyDescent="0.25">
      <c r="A12" s="20"/>
      <c r="B12" s="20"/>
      <c r="C12" s="20"/>
      <c r="D12" s="23"/>
      <c r="E12" s="20"/>
      <c r="F12" s="20"/>
      <c r="G12" s="20"/>
      <c r="H12" s="20"/>
      <c r="I12" s="20"/>
      <c r="J12" s="26" t="s">
        <v>27</v>
      </c>
      <c r="K12" s="27">
        <f>SUM(J8:J11)</f>
        <v>303.08</v>
      </c>
      <c r="L12" s="25">
        <v>24.43</v>
      </c>
      <c r="M12" s="49">
        <f>ROUND(K12*L12,2)</f>
        <v>7404.24</v>
      </c>
    </row>
    <row r="13" spans="1:13" x14ac:dyDescent="0.25">
      <c r="A13" s="29"/>
      <c r="B13" s="29"/>
      <c r="C13" s="29"/>
      <c r="D13" s="30"/>
      <c r="E13" s="29"/>
      <c r="F13" s="29"/>
      <c r="G13" s="29"/>
      <c r="H13" s="29"/>
      <c r="I13" s="29"/>
      <c r="J13" s="29"/>
      <c r="K13" s="29"/>
      <c r="L13" s="29"/>
      <c r="M13" s="50"/>
    </row>
    <row r="14" spans="1:13" collapsed="1" x14ac:dyDescent="0.25">
      <c r="A14" s="17" t="s">
        <v>28</v>
      </c>
      <c r="B14" s="18" t="s">
        <v>21</v>
      </c>
      <c r="C14" s="18" t="s">
        <v>29</v>
      </c>
      <c r="D14" s="19" t="s">
        <v>30</v>
      </c>
      <c r="E14" s="20"/>
      <c r="F14" s="20"/>
      <c r="G14" s="20"/>
      <c r="H14" s="20"/>
      <c r="I14" s="20"/>
      <c r="J14" s="20"/>
      <c r="K14" s="21">
        <f>K21</f>
        <v>22.42</v>
      </c>
      <c r="L14" s="22">
        <f>L21</f>
        <v>29.99</v>
      </c>
      <c r="M14" s="47">
        <f>M21</f>
        <v>672.38</v>
      </c>
    </row>
    <row r="15" spans="1:13" ht="45" x14ac:dyDescent="0.25">
      <c r="A15" s="20"/>
      <c r="B15" s="20"/>
      <c r="C15" s="20"/>
      <c r="D15" s="19" t="s">
        <v>31</v>
      </c>
      <c r="E15" s="20"/>
      <c r="F15" s="20"/>
      <c r="G15" s="20"/>
      <c r="H15" s="20"/>
      <c r="I15" s="20"/>
      <c r="J15" s="20"/>
      <c r="K15" s="20"/>
      <c r="L15" s="20"/>
      <c r="M15" s="48"/>
    </row>
    <row r="16" spans="1:13" x14ac:dyDescent="0.25">
      <c r="A16" s="20"/>
      <c r="B16" s="20"/>
      <c r="C16" s="20"/>
      <c r="D16" s="23"/>
      <c r="E16" s="18" t="s">
        <v>32</v>
      </c>
      <c r="F16" s="24">
        <v>1</v>
      </c>
      <c r="G16" s="25">
        <v>4.2</v>
      </c>
      <c r="H16" s="25">
        <v>0</v>
      </c>
      <c r="I16" s="25">
        <v>0</v>
      </c>
      <c r="J16" s="22">
        <f>OR(F16&lt;&gt;0,G16&lt;&gt;0,H16&lt;&gt;0,I16&lt;&gt;0)*(F16 + (F16 = 0))*(G16 + (G16 = 0))*(H16 + (H16 = 0))*(I16 + (I16 = 0))</f>
        <v>4.2</v>
      </c>
      <c r="K16" s="20"/>
      <c r="L16" s="20"/>
      <c r="M16" s="48"/>
    </row>
    <row r="17" spans="1:13" x14ac:dyDescent="0.25">
      <c r="A17" s="20"/>
      <c r="B17" s="20"/>
      <c r="C17" s="20"/>
      <c r="D17" s="23"/>
      <c r="E17" s="18" t="s">
        <v>16</v>
      </c>
      <c r="F17" s="24">
        <v>1</v>
      </c>
      <c r="G17" s="25">
        <v>3.92</v>
      </c>
      <c r="H17" s="25">
        <v>0</v>
      </c>
      <c r="I17" s="25">
        <v>0</v>
      </c>
      <c r="J17" s="22">
        <f>OR(F17&lt;&gt;0,G17&lt;&gt;0,H17&lt;&gt;0,I17&lt;&gt;0)*(F17 + (F17 = 0))*(G17 + (G17 = 0))*(H17 + (H17 = 0))*(I17 + (I17 = 0))</f>
        <v>3.92</v>
      </c>
      <c r="K17" s="20"/>
      <c r="L17" s="20"/>
      <c r="M17" s="48"/>
    </row>
    <row r="18" spans="1:13" x14ac:dyDescent="0.25">
      <c r="A18" s="20"/>
      <c r="B18" s="20"/>
      <c r="C18" s="20"/>
      <c r="D18" s="23"/>
      <c r="E18" s="18" t="s">
        <v>16</v>
      </c>
      <c r="F18" s="24">
        <v>1</v>
      </c>
      <c r="G18" s="25">
        <v>4.2</v>
      </c>
      <c r="H18" s="25">
        <v>0</v>
      </c>
      <c r="I18" s="25">
        <v>0</v>
      </c>
      <c r="J18" s="22">
        <f>OR(F18&lt;&gt;0,G18&lt;&gt;0,H18&lt;&gt;0,I18&lt;&gt;0)*(F18 + (F18 = 0))*(G18 + (G18 = 0))*(H18 + (H18 = 0))*(I18 + (I18 = 0))</f>
        <v>4.2</v>
      </c>
      <c r="K18" s="20"/>
      <c r="L18" s="20"/>
      <c r="M18" s="48"/>
    </row>
    <row r="19" spans="1:13" x14ac:dyDescent="0.25">
      <c r="A19" s="20"/>
      <c r="B19" s="20"/>
      <c r="C19" s="20"/>
      <c r="D19" s="23"/>
      <c r="E19" s="18" t="s">
        <v>16</v>
      </c>
      <c r="F19" s="24">
        <v>1</v>
      </c>
      <c r="G19" s="25">
        <v>5.8</v>
      </c>
      <c r="H19" s="25">
        <v>0</v>
      </c>
      <c r="I19" s="25">
        <v>0</v>
      </c>
      <c r="J19" s="22">
        <f>OR(F19&lt;&gt;0,G19&lt;&gt;0,H19&lt;&gt;0,I19&lt;&gt;0)*(F19 + (F19 = 0))*(G19 + (G19 = 0))*(H19 + (H19 = 0))*(I19 + (I19 = 0))</f>
        <v>5.8</v>
      </c>
      <c r="K19" s="20"/>
      <c r="L19" s="20"/>
      <c r="M19" s="48"/>
    </row>
    <row r="20" spans="1:13" x14ac:dyDescent="0.25">
      <c r="A20" s="20"/>
      <c r="B20" s="20"/>
      <c r="C20" s="20"/>
      <c r="D20" s="23"/>
      <c r="E20" s="18" t="s">
        <v>16</v>
      </c>
      <c r="F20" s="24">
        <v>1</v>
      </c>
      <c r="G20" s="25">
        <v>4.3</v>
      </c>
      <c r="H20" s="25">
        <v>0</v>
      </c>
      <c r="I20" s="25">
        <v>0</v>
      </c>
      <c r="J20" s="22">
        <f>OR(F20&lt;&gt;0,G20&lt;&gt;0,H20&lt;&gt;0,I20&lt;&gt;0)*(F20 + (F20 = 0))*(G20 + (G20 = 0))*(H20 + (H20 = 0))*(I20 + (I20 = 0))</f>
        <v>4.3</v>
      </c>
      <c r="K20" s="20"/>
      <c r="L20" s="20"/>
      <c r="M20" s="48"/>
    </row>
    <row r="21" spans="1:13" x14ac:dyDescent="0.25">
      <c r="A21" s="20"/>
      <c r="B21" s="20"/>
      <c r="C21" s="20"/>
      <c r="D21" s="23"/>
      <c r="E21" s="20"/>
      <c r="F21" s="20"/>
      <c r="G21" s="20"/>
      <c r="H21" s="20"/>
      <c r="I21" s="20"/>
      <c r="J21" s="26" t="s">
        <v>33</v>
      </c>
      <c r="K21" s="27">
        <f>SUM(J16:J20)</f>
        <v>22.42</v>
      </c>
      <c r="L21" s="25">
        <v>29.99</v>
      </c>
      <c r="M21" s="49">
        <f>ROUND(K21*L21,2)</f>
        <v>672.38</v>
      </c>
    </row>
    <row r="22" spans="1:13" x14ac:dyDescent="0.25">
      <c r="A22" s="29"/>
      <c r="B22" s="29"/>
      <c r="C22" s="29"/>
      <c r="D22" s="30"/>
      <c r="E22" s="29"/>
      <c r="F22" s="29"/>
      <c r="G22" s="29"/>
      <c r="H22" s="29"/>
      <c r="I22" s="29"/>
      <c r="J22" s="29"/>
      <c r="K22" s="29"/>
      <c r="L22" s="29"/>
      <c r="M22" s="50"/>
    </row>
    <row r="23" spans="1:13" collapsed="1" x14ac:dyDescent="0.25">
      <c r="A23" s="17" t="s">
        <v>34</v>
      </c>
      <c r="B23" s="18" t="s">
        <v>21</v>
      </c>
      <c r="C23" s="18" t="s">
        <v>22</v>
      </c>
      <c r="D23" s="19" t="s">
        <v>35</v>
      </c>
      <c r="E23" s="20"/>
      <c r="F23" s="20"/>
      <c r="G23" s="20"/>
      <c r="H23" s="20"/>
      <c r="I23" s="20"/>
      <c r="J23" s="20"/>
      <c r="K23" s="21">
        <f>K30</f>
        <v>9.9700000000000006</v>
      </c>
      <c r="L23" s="22">
        <f>L30</f>
        <v>27.92</v>
      </c>
      <c r="M23" s="47">
        <f>M30</f>
        <v>278.36</v>
      </c>
    </row>
    <row r="24" spans="1:13" ht="33.75" x14ac:dyDescent="0.25">
      <c r="A24" s="20"/>
      <c r="B24" s="20"/>
      <c r="C24" s="20"/>
      <c r="D24" s="19" t="s">
        <v>36</v>
      </c>
      <c r="E24" s="20"/>
      <c r="F24" s="20"/>
      <c r="G24" s="20"/>
      <c r="H24" s="20"/>
      <c r="I24" s="20"/>
      <c r="J24" s="20"/>
      <c r="K24" s="20"/>
      <c r="L24" s="20"/>
      <c r="M24" s="48"/>
    </row>
    <row r="25" spans="1:13" x14ac:dyDescent="0.25">
      <c r="A25" s="20"/>
      <c r="B25" s="20"/>
      <c r="C25" s="20"/>
      <c r="D25" s="23"/>
      <c r="E25" s="18" t="s">
        <v>37</v>
      </c>
      <c r="F25" s="24">
        <v>1</v>
      </c>
      <c r="G25" s="25">
        <v>0.74</v>
      </c>
      <c r="H25" s="25">
        <v>2.34</v>
      </c>
      <c r="I25" s="25">
        <v>0</v>
      </c>
      <c r="J25" s="22">
        <f>OR(F25&lt;&gt;0,G25&lt;&gt;0,H25&lt;&gt;0,I25&lt;&gt;0)*(F25 + (F25 = 0))*(G25 + (G25 = 0))*(H25 + (H25 = 0))*(I25 + (I25 = 0))</f>
        <v>1.73</v>
      </c>
      <c r="K25" s="20"/>
      <c r="L25" s="20"/>
      <c r="M25" s="48"/>
    </row>
    <row r="26" spans="1:13" x14ac:dyDescent="0.25">
      <c r="A26" s="20"/>
      <c r="B26" s="20"/>
      <c r="C26" s="20"/>
      <c r="D26" s="23"/>
      <c r="E26" s="18" t="s">
        <v>16</v>
      </c>
      <c r="F26" s="24">
        <v>1</v>
      </c>
      <c r="G26" s="25">
        <v>0.7</v>
      </c>
      <c r="H26" s="25">
        <v>2.34</v>
      </c>
      <c r="I26" s="25">
        <v>0</v>
      </c>
      <c r="J26" s="22">
        <f>OR(F26&lt;&gt;0,G26&lt;&gt;0,H26&lt;&gt;0,I26&lt;&gt;0)*(F26 + (F26 = 0))*(G26 + (G26 = 0))*(H26 + (H26 = 0))*(I26 + (I26 = 0))</f>
        <v>1.64</v>
      </c>
      <c r="K26" s="20"/>
      <c r="L26" s="20"/>
      <c r="M26" s="48"/>
    </row>
    <row r="27" spans="1:13" x14ac:dyDescent="0.25">
      <c r="A27" s="20"/>
      <c r="B27" s="20"/>
      <c r="C27" s="20"/>
      <c r="D27" s="23"/>
      <c r="E27" s="18" t="s">
        <v>16</v>
      </c>
      <c r="F27" s="24">
        <v>1</v>
      </c>
      <c r="G27" s="25">
        <v>0.74</v>
      </c>
      <c r="H27" s="25">
        <v>2.34</v>
      </c>
      <c r="I27" s="25">
        <v>0</v>
      </c>
      <c r="J27" s="22">
        <f>OR(F27&lt;&gt;0,G27&lt;&gt;0,H27&lt;&gt;0,I27&lt;&gt;0)*(F27 + (F27 = 0))*(G27 + (G27 = 0))*(H27 + (H27 = 0))*(I27 + (I27 = 0))</f>
        <v>1.73</v>
      </c>
      <c r="K27" s="20"/>
      <c r="L27" s="20"/>
      <c r="M27" s="48"/>
    </row>
    <row r="28" spans="1:13" x14ac:dyDescent="0.25">
      <c r="A28" s="20"/>
      <c r="B28" s="20"/>
      <c r="C28" s="20"/>
      <c r="D28" s="23"/>
      <c r="E28" s="18" t="s">
        <v>16</v>
      </c>
      <c r="F28" s="24">
        <v>1</v>
      </c>
      <c r="G28" s="25">
        <v>1.24</v>
      </c>
      <c r="H28" s="25">
        <v>2.34</v>
      </c>
      <c r="I28" s="25">
        <v>0</v>
      </c>
      <c r="J28" s="22">
        <f>OR(F28&lt;&gt;0,G28&lt;&gt;0,H28&lt;&gt;0,I28&lt;&gt;0)*(F28 + (F28 = 0))*(G28 + (G28 = 0))*(H28 + (H28 = 0))*(I28 + (I28 = 0))</f>
        <v>2.9</v>
      </c>
      <c r="K28" s="20"/>
      <c r="L28" s="20"/>
      <c r="M28" s="48"/>
    </row>
    <row r="29" spans="1:13" x14ac:dyDescent="0.25">
      <c r="A29" s="20"/>
      <c r="B29" s="20"/>
      <c r="C29" s="20"/>
      <c r="D29" s="23"/>
      <c r="E29" s="18" t="s">
        <v>16</v>
      </c>
      <c r="F29" s="24">
        <v>1</v>
      </c>
      <c r="G29" s="25">
        <v>0.84</v>
      </c>
      <c r="H29" s="25">
        <v>2.34</v>
      </c>
      <c r="I29" s="25">
        <v>0</v>
      </c>
      <c r="J29" s="22">
        <f>OR(F29&lt;&gt;0,G29&lt;&gt;0,H29&lt;&gt;0,I29&lt;&gt;0)*(F29 + (F29 = 0))*(G29 + (G29 = 0))*(H29 + (H29 = 0))*(I29 + (I29 = 0))</f>
        <v>1.97</v>
      </c>
      <c r="K29" s="20"/>
      <c r="L29" s="20"/>
      <c r="M29" s="48"/>
    </row>
    <row r="30" spans="1:13" x14ac:dyDescent="0.25">
      <c r="A30" s="20"/>
      <c r="B30" s="20"/>
      <c r="C30" s="20"/>
      <c r="D30" s="23"/>
      <c r="E30" s="20"/>
      <c r="F30" s="20"/>
      <c r="G30" s="20"/>
      <c r="H30" s="20"/>
      <c r="I30" s="20"/>
      <c r="J30" s="26" t="s">
        <v>38</v>
      </c>
      <c r="K30" s="27">
        <f>SUM(J25:J29)</f>
        <v>9.9700000000000006</v>
      </c>
      <c r="L30" s="25">
        <v>27.92</v>
      </c>
      <c r="M30" s="49">
        <f>ROUND(K30*L30,2)</f>
        <v>278.36</v>
      </c>
    </row>
    <row r="31" spans="1:13" x14ac:dyDescent="0.25">
      <c r="A31" s="29"/>
      <c r="B31" s="29"/>
      <c r="C31" s="29"/>
      <c r="D31" s="30"/>
      <c r="E31" s="29"/>
      <c r="F31" s="29"/>
      <c r="G31" s="29"/>
      <c r="H31" s="29"/>
      <c r="I31" s="29"/>
      <c r="J31" s="29"/>
      <c r="K31" s="29"/>
      <c r="L31" s="29"/>
      <c r="M31" s="50"/>
    </row>
    <row r="32" spans="1:13" collapsed="1" x14ac:dyDescent="0.25">
      <c r="A32" s="17" t="s">
        <v>39</v>
      </c>
      <c r="B32" s="18" t="s">
        <v>21</v>
      </c>
      <c r="C32" s="18" t="s">
        <v>29</v>
      </c>
      <c r="D32" s="19" t="s">
        <v>40</v>
      </c>
      <c r="E32" s="20"/>
      <c r="F32" s="20"/>
      <c r="G32" s="20"/>
      <c r="H32" s="20"/>
      <c r="I32" s="20"/>
      <c r="J32" s="20"/>
      <c r="K32" s="21">
        <f>K40</f>
        <v>11.91</v>
      </c>
      <c r="L32" s="22">
        <f>L40</f>
        <v>41.15</v>
      </c>
      <c r="M32" s="47">
        <f>M40</f>
        <v>490.1</v>
      </c>
    </row>
    <row r="33" spans="1:13" ht="45" x14ac:dyDescent="0.25">
      <c r="A33" s="20"/>
      <c r="B33" s="20"/>
      <c r="C33" s="20"/>
      <c r="D33" s="19" t="s">
        <v>41</v>
      </c>
      <c r="E33" s="20"/>
      <c r="F33" s="20"/>
      <c r="G33" s="20"/>
      <c r="H33" s="20"/>
      <c r="I33" s="20"/>
      <c r="J33" s="20"/>
      <c r="K33" s="20"/>
      <c r="L33" s="20"/>
      <c r="M33" s="48"/>
    </row>
    <row r="34" spans="1:13" x14ac:dyDescent="0.25">
      <c r="A34" s="20"/>
      <c r="B34" s="20"/>
      <c r="C34" s="20"/>
      <c r="D34" s="23"/>
      <c r="E34" s="18" t="s">
        <v>42</v>
      </c>
      <c r="F34" s="24"/>
      <c r="G34" s="25"/>
      <c r="H34" s="25"/>
      <c r="I34" s="25"/>
      <c r="J34" s="22">
        <f t="shared" ref="J34:J39" si="0">OR(F34&lt;&gt;0,G34&lt;&gt;0,H34&lt;&gt;0,I34&lt;&gt;0)*(F34 + (F34 = 0))*(G34 + (G34 = 0))*(H34 + (H34 = 0))*(I34 + (I34 = 0))</f>
        <v>0</v>
      </c>
      <c r="K34" s="20"/>
      <c r="L34" s="20"/>
      <c r="M34" s="48"/>
    </row>
    <row r="35" spans="1:13" x14ac:dyDescent="0.25">
      <c r="A35" s="20"/>
      <c r="B35" s="20"/>
      <c r="C35" s="20"/>
      <c r="D35" s="23"/>
      <c r="E35" s="18" t="s">
        <v>43</v>
      </c>
      <c r="F35" s="24">
        <v>1</v>
      </c>
      <c r="G35" s="25">
        <v>2.2000000000000002</v>
      </c>
      <c r="H35" s="25">
        <v>0</v>
      </c>
      <c r="I35" s="25">
        <v>0</v>
      </c>
      <c r="J35" s="22">
        <f t="shared" si="0"/>
        <v>2.2000000000000002</v>
      </c>
      <c r="K35" s="20"/>
      <c r="L35" s="20"/>
      <c r="M35" s="48"/>
    </row>
    <row r="36" spans="1:13" x14ac:dyDescent="0.25">
      <c r="A36" s="20"/>
      <c r="B36" s="20"/>
      <c r="C36" s="20"/>
      <c r="D36" s="23"/>
      <c r="E36" s="18" t="s">
        <v>44</v>
      </c>
      <c r="F36" s="24">
        <v>1</v>
      </c>
      <c r="G36" s="25">
        <v>2.16</v>
      </c>
      <c r="H36" s="25">
        <v>0</v>
      </c>
      <c r="I36" s="25">
        <v>0</v>
      </c>
      <c r="J36" s="22">
        <f t="shared" si="0"/>
        <v>2.16</v>
      </c>
      <c r="K36" s="20"/>
      <c r="L36" s="20"/>
      <c r="M36" s="48"/>
    </row>
    <row r="37" spans="1:13" x14ac:dyDescent="0.25">
      <c r="A37" s="20"/>
      <c r="B37" s="20"/>
      <c r="C37" s="20"/>
      <c r="D37" s="23"/>
      <c r="E37" s="18" t="s">
        <v>45</v>
      </c>
      <c r="F37" s="24">
        <v>1</v>
      </c>
      <c r="G37" s="25">
        <v>2.2000000000000002</v>
      </c>
      <c r="H37" s="25">
        <v>0</v>
      </c>
      <c r="I37" s="25">
        <v>0</v>
      </c>
      <c r="J37" s="22">
        <f t="shared" si="0"/>
        <v>2.2000000000000002</v>
      </c>
      <c r="K37" s="20"/>
      <c r="L37" s="20"/>
      <c r="M37" s="48"/>
    </row>
    <row r="38" spans="1:13" x14ac:dyDescent="0.25">
      <c r="A38" s="20"/>
      <c r="B38" s="20"/>
      <c r="C38" s="20"/>
      <c r="D38" s="23"/>
      <c r="E38" s="18" t="s">
        <v>46</v>
      </c>
      <c r="F38" s="24">
        <v>1</v>
      </c>
      <c r="G38" s="25">
        <v>2.1800000000000002</v>
      </c>
      <c r="H38" s="25">
        <v>0</v>
      </c>
      <c r="I38" s="25">
        <v>0</v>
      </c>
      <c r="J38" s="22">
        <f t="shared" si="0"/>
        <v>2.1800000000000002</v>
      </c>
      <c r="K38" s="20"/>
      <c r="L38" s="20"/>
      <c r="M38" s="48"/>
    </row>
    <row r="39" spans="1:13" x14ac:dyDescent="0.25">
      <c r="A39" s="20"/>
      <c r="B39" s="20"/>
      <c r="C39" s="20"/>
      <c r="D39" s="23"/>
      <c r="E39" s="18" t="s">
        <v>47</v>
      </c>
      <c r="F39" s="24">
        <v>1</v>
      </c>
      <c r="G39" s="25">
        <v>3.17</v>
      </c>
      <c r="H39" s="25">
        <v>0</v>
      </c>
      <c r="I39" s="25">
        <v>0</v>
      </c>
      <c r="J39" s="22">
        <f t="shared" si="0"/>
        <v>3.17</v>
      </c>
      <c r="K39" s="20"/>
      <c r="L39" s="20"/>
      <c r="M39" s="48"/>
    </row>
    <row r="40" spans="1:13" x14ac:dyDescent="0.25">
      <c r="A40" s="20"/>
      <c r="B40" s="20"/>
      <c r="C40" s="20"/>
      <c r="D40" s="23"/>
      <c r="E40" s="20"/>
      <c r="F40" s="20"/>
      <c r="G40" s="20"/>
      <c r="H40" s="20"/>
      <c r="I40" s="20"/>
      <c r="J40" s="26" t="s">
        <v>48</v>
      </c>
      <c r="K40" s="27">
        <f>SUM(J34:J39)</f>
        <v>11.91</v>
      </c>
      <c r="L40" s="25">
        <v>41.15</v>
      </c>
      <c r="M40" s="49">
        <f>ROUND(K40*L40,2)</f>
        <v>490.1</v>
      </c>
    </row>
    <row r="41" spans="1:13" x14ac:dyDescent="0.25">
      <c r="A41" s="29"/>
      <c r="B41" s="29"/>
      <c r="C41" s="29"/>
      <c r="D41" s="30"/>
      <c r="E41" s="29"/>
      <c r="F41" s="29"/>
      <c r="G41" s="29"/>
      <c r="H41" s="29"/>
      <c r="I41" s="29"/>
      <c r="J41" s="29"/>
      <c r="K41" s="29"/>
      <c r="L41" s="29"/>
      <c r="M41" s="50"/>
    </row>
    <row r="42" spans="1:13" collapsed="1" x14ac:dyDescent="0.25">
      <c r="A42" s="17" t="s">
        <v>49</v>
      </c>
      <c r="B42" s="18" t="s">
        <v>21</v>
      </c>
      <c r="C42" s="18" t="s">
        <v>29</v>
      </c>
      <c r="D42" s="19" t="s">
        <v>50</v>
      </c>
      <c r="E42" s="20"/>
      <c r="F42" s="20"/>
      <c r="G42" s="20"/>
      <c r="H42" s="20"/>
      <c r="I42" s="20"/>
      <c r="J42" s="20"/>
      <c r="K42" s="21">
        <f>K50</f>
        <v>11.91</v>
      </c>
      <c r="L42" s="22">
        <f>L50</f>
        <v>217.15</v>
      </c>
      <c r="M42" s="47">
        <f>M50</f>
        <v>2586.2600000000002</v>
      </c>
    </row>
    <row r="43" spans="1:13" ht="45" x14ac:dyDescent="0.25">
      <c r="A43" s="20"/>
      <c r="B43" s="20"/>
      <c r="C43" s="20"/>
      <c r="D43" s="19" t="s">
        <v>51</v>
      </c>
      <c r="E43" s="20"/>
      <c r="F43" s="20"/>
      <c r="G43" s="20"/>
      <c r="H43" s="20"/>
      <c r="I43" s="20"/>
      <c r="J43" s="20"/>
      <c r="K43" s="20"/>
      <c r="L43" s="20"/>
      <c r="M43" s="48"/>
    </row>
    <row r="44" spans="1:13" x14ac:dyDescent="0.25">
      <c r="A44" s="20"/>
      <c r="B44" s="20"/>
      <c r="C44" s="20"/>
      <c r="D44" s="23"/>
      <c r="E44" s="18" t="s">
        <v>42</v>
      </c>
      <c r="F44" s="24"/>
      <c r="G44" s="25"/>
      <c r="H44" s="25"/>
      <c r="I44" s="25"/>
      <c r="J44" s="22">
        <f t="shared" ref="J44:J49" si="1">OR(F44&lt;&gt;0,G44&lt;&gt;0,H44&lt;&gt;0,I44&lt;&gt;0)*(F44 + (F44 = 0))*(G44 + (G44 = 0))*(H44 + (H44 = 0))*(I44 + (I44 = 0))</f>
        <v>0</v>
      </c>
      <c r="K44" s="20"/>
      <c r="L44" s="20"/>
      <c r="M44" s="48"/>
    </row>
    <row r="45" spans="1:13" x14ac:dyDescent="0.25">
      <c r="A45" s="20"/>
      <c r="B45" s="20"/>
      <c r="C45" s="20"/>
      <c r="D45" s="23"/>
      <c r="E45" s="18" t="s">
        <v>43</v>
      </c>
      <c r="F45" s="24">
        <v>1</v>
      </c>
      <c r="G45" s="25">
        <v>2.2000000000000002</v>
      </c>
      <c r="H45" s="25">
        <v>0</v>
      </c>
      <c r="I45" s="25">
        <v>0</v>
      </c>
      <c r="J45" s="22">
        <f t="shared" si="1"/>
        <v>2.2000000000000002</v>
      </c>
      <c r="K45" s="20"/>
      <c r="L45" s="20"/>
      <c r="M45" s="48"/>
    </row>
    <row r="46" spans="1:13" x14ac:dyDescent="0.25">
      <c r="A46" s="20"/>
      <c r="B46" s="20"/>
      <c r="C46" s="20"/>
      <c r="D46" s="23"/>
      <c r="E46" s="18" t="s">
        <v>44</v>
      </c>
      <c r="F46" s="24">
        <v>1</v>
      </c>
      <c r="G46" s="25">
        <v>2.16</v>
      </c>
      <c r="H46" s="25">
        <v>0</v>
      </c>
      <c r="I46" s="25">
        <v>0</v>
      </c>
      <c r="J46" s="22">
        <f t="shared" si="1"/>
        <v>2.16</v>
      </c>
      <c r="K46" s="20"/>
      <c r="L46" s="20"/>
      <c r="M46" s="48"/>
    </row>
    <row r="47" spans="1:13" x14ac:dyDescent="0.25">
      <c r="A47" s="20"/>
      <c r="B47" s="20"/>
      <c r="C47" s="20"/>
      <c r="D47" s="23"/>
      <c r="E47" s="18" t="s">
        <v>45</v>
      </c>
      <c r="F47" s="24">
        <v>1</v>
      </c>
      <c r="G47" s="25">
        <v>2.2000000000000002</v>
      </c>
      <c r="H47" s="25">
        <v>0</v>
      </c>
      <c r="I47" s="25">
        <v>0</v>
      </c>
      <c r="J47" s="22">
        <f t="shared" si="1"/>
        <v>2.2000000000000002</v>
      </c>
      <c r="K47" s="20"/>
      <c r="L47" s="20"/>
      <c r="M47" s="48"/>
    </row>
    <row r="48" spans="1:13" x14ac:dyDescent="0.25">
      <c r="A48" s="20"/>
      <c r="B48" s="20"/>
      <c r="C48" s="20"/>
      <c r="D48" s="23"/>
      <c r="E48" s="18" t="s">
        <v>46</v>
      </c>
      <c r="F48" s="24">
        <v>1</v>
      </c>
      <c r="G48" s="25">
        <v>2.1800000000000002</v>
      </c>
      <c r="H48" s="25">
        <v>0</v>
      </c>
      <c r="I48" s="25">
        <v>0</v>
      </c>
      <c r="J48" s="22">
        <f t="shared" si="1"/>
        <v>2.1800000000000002</v>
      </c>
      <c r="K48" s="20"/>
      <c r="L48" s="20"/>
      <c r="M48" s="48"/>
    </row>
    <row r="49" spans="1:13" x14ac:dyDescent="0.25">
      <c r="A49" s="20"/>
      <c r="B49" s="20"/>
      <c r="C49" s="20"/>
      <c r="D49" s="23"/>
      <c r="E49" s="18" t="s">
        <v>47</v>
      </c>
      <c r="F49" s="24">
        <v>1</v>
      </c>
      <c r="G49" s="25">
        <v>3.17</v>
      </c>
      <c r="H49" s="25">
        <v>0</v>
      </c>
      <c r="I49" s="25">
        <v>0</v>
      </c>
      <c r="J49" s="22">
        <f t="shared" si="1"/>
        <v>3.17</v>
      </c>
      <c r="K49" s="20"/>
      <c r="L49" s="20"/>
      <c r="M49" s="48"/>
    </row>
    <row r="50" spans="1:13" x14ac:dyDescent="0.25">
      <c r="A50" s="20"/>
      <c r="B50" s="20"/>
      <c r="C50" s="20"/>
      <c r="D50" s="23"/>
      <c r="E50" s="20"/>
      <c r="F50" s="20"/>
      <c r="G50" s="20"/>
      <c r="H50" s="20"/>
      <c r="I50" s="20"/>
      <c r="J50" s="26" t="s">
        <v>52</v>
      </c>
      <c r="K50" s="27">
        <f>SUM(J44:J49)</f>
        <v>11.91</v>
      </c>
      <c r="L50" s="25">
        <v>217.15</v>
      </c>
      <c r="M50" s="49">
        <f>ROUND(K50*L50,2)</f>
        <v>2586.2600000000002</v>
      </c>
    </row>
    <row r="51" spans="1:13" x14ac:dyDescent="0.25">
      <c r="A51" s="29"/>
      <c r="B51" s="29"/>
      <c r="C51" s="29"/>
      <c r="D51" s="30"/>
      <c r="E51" s="29"/>
      <c r="F51" s="29"/>
      <c r="G51" s="29"/>
      <c r="H51" s="29"/>
      <c r="I51" s="29"/>
      <c r="J51" s="29"/>
      <c r="K51" s="29"/>
      <c r="L51" s="29"/>
      <c r="M51" s="50"/>
    </row>
    <row r="52" spans="1:13" collapsed="1" x14ac:dyDescent="0.25">
      <c r="A52" s="17" t="s">
        <v>53</v>
      </c>
      <c r="B52" s="18" t="s">
        <v>21</v>
      </c>
      <c r="C52" s="18" t="s">
        <v>22</v>
      </c>
      <c r="D52" s="19" t="s">
        <v>54</v>
      </c>
      <c r="E52" s="20"/>
      <c r="F52" s="20"/>
      <c r="G52" s="20"/>
      <c r="H52" s="20"/>
      <c r="I52" s="20"/>
      <c r="J52" s="20"/>
      <c r="K52" s="21">
        <f>K60</f>
        <v>11.27</v>
      </c>
      <c r="L52" s="22">
        <f>L60</f>
        <v>19.54</v>
      </c>
      <c r="M52" s="47">
        <f>M60</f>
        <v>220.22</v>
      </c>
    </row>
    <row r="53" spans="1:13" ht="45" x14ac:dyDescent="0.25">
      <c r="A53" s="20"/>
      <c r="B53" s="20"/>
      <c r="C53" s="20"/>
      <c r="D53" s="19" t="s">
        <v>55</v>
      </c>
      <c r="E53" s="20"/>
      <c r="F53" s="20"/>
      <c r="G53" s="20"/>
      <c r="H53" s="20"/>
      <c r="I53" s="20"/>
      <c r="J53" s="20"/>
      <c r="K53" s="20"/>
      <c r="L53" s="20"/>
      <c r="M53" s="48"/>
    </row>
    <row r="54" spans="1:13" x14ac:dyDescent="0.25">
      <c r="A54" s="20"/>
      <c r="B54" s="20"/>
      <c r="C54" s="20"/>
      <c r="D54" s="23"/>
      <c r="E54" s="18" t="s">
        <v>42</v>
      </c>
      <c r="F54" s="24"/>
      <c r="G54" s="25"/>
      <c r="H54" s="25"/>
      <c r="I54" s="25"/>
      <c r="J54" s="22">
        <f t="shared" ref="J54:J59" si="2">OR(F54&lt;&gt;0,G54&lt;&gt;0,H54&lt;&gt;0,I54&lt;&gt;0)*(F54 + (F54 = 0))*(G54 + (G54 = 0))*(H54 + (H54 = 0))*(I54 + (I54 = 0))</f>
        <v>0</v>
      </c>
      <c r="K54" s="20"/>
      <c r="L54" s="20"/>
      <c r="M54" s="48"/>
    </row>
    <row r="55" spans="1:13" x14ac:dyDescent="0.25">
      <c r="A55" s="20"/>
      <c r="B55" s="20"/>
      <c r="C55" s="20"/>
      <c r="D55" s="23"/>
      <c r="E55" s="18" t="s">
        <v>47</v>
      </c>
      <c r="F55" s="24">
        <v>1</v>
      </c>
      <c r="G55" s="25">
        <v>1</v>
      </c>
      <c r="H55" s="25">
        <v>5.67</v>
      </c>
      <c r="I55" s="25">
        <v>0</v>
      </c>
      <c r="J55" s="22">
        <f t="shared" si="2"/>
        <v>5.67</v>
      </c>
      <c r="K55" s="20"/>
      <c r="L55" s="20"/>
      <c r="M55" s="48"/>
    </row>
    <row r="56" spans="1:13" x14ac:dyDescent="0.25">
      <c r="A56" s="20"/>
      <c r="B56" s="20"/>
      <c r="C56" s="20"/>
      <c r="D56" s="23"/>
      <c r="E56" s="18" t="s">
        <v>25</v>
      </c>
      <c r="F56" s="24"/>
      <c r="G56" s="25"/>
      <c r="H56" s="25"/>
      <c r="I56" s="25"/>
      <c r="J56" s="22">
        <f t="shared" si="2"/>
        <v>0</v>
      </c>
      <c r="K56" s="20"/>
      <c r="L56" s="20"/>
      <c r="M56" s="48"/>
    </row>
    <row r="57" spans="1:13" x14ac:dyDescent="0.25">
      <c r="A57" s="20"/>
      <c r="B57" s="20"/>
      <c r="C57" s="20"/>
      <c r="D57" s="23"/>
      <c r="E57" s="18" t="s">
        <v>56</v>
      </c>
      <c r="F57" s="24">
        <v>2</v>
      </c>
      <c r="G57" s="25">
        <v>1.4</v>
      </c>
      <c r="H57" s="25">
        <v>0</v>
      </c>
      <c r="I57" s="25">
        <v>0</v>
      </c>
      <c r="J57" s="22">
        <f t="shared" si="2"/>
        <v>2.8</v>
      </c>
      <c r="K57" s="20"/>
      <c r="L57" s="20"/>
      <c r="M57" s="48"/>
    </row>
    <row r="58" spans="1:13" x14ac:dyDescent="0.25">
      <c r="A58" s="20"/>
      <c r="B58" s="20"/>
      <c r="C58" s="20"/>
      <c r="D58" s="23"/>
      <c r="E58" s="18" t="s">
        <v>26</v>
      </c>
      <c r="F58" s="24"/>
      <c r="G58" s="25"/>
      <c r="H58" s="25"/>
      <c r="I58" s="25"/>
      <c r="J58" s="22">
        <f t="shared" si="2"/>
        <v>0</v>
      </c>
      <c r="K58" s="20"/>
      <c r="L58" s="20"/>
      <c r="M58" s="48"/>
    </row>
    <row r="59" spans="1:13" x14ac:dyDescent="0.25">
      <c r="A59" s="20"/>
      <c r="B59" s="20"/>
      <c r="C59" s="20"/>
      <c r="D59" s="23"/>
      <c r="E59" s="18" t="s">
        <v>56</v>
      </c>
      <c r="F59" s="24">
        <v>2</v>
      </c>
      <c r="G59" s="25">
        <v>1.4</v>
      </c>
      <c r="H59" s="25">
        <v>0</v>
      </c>
      <c r="I59" s="25">
        <v>0</v>
      </c>
      <c r="J59" s="22">
        <f t="shared" si="2"/>
        <v>2.8</v>
      </c>
      <c r="K59" s="20"/>
      <c r="L59" s="20"/>
      <c r="M59" s="48"/>
    </row>
    <row r="60" spans="1:13" x14ac:dyDescent="0.25">
      <c r="A60" s="20"/>
      <c r="B60" s="20"/>
      <c r="C60" s="20"/>
      <c r="D60" s="23"/>
      <c r="E60" s="20"/>
      <c r="F60" s="20"/>
      <c r="G60" s="20"/>
      <c r="H60" s="20"/>
      <c r="I60" s="20"/>
      <c r="J60" s="26" t="s">
        <v>57</v>
      </c>
      <c r="K60" s="27">
        <f>SUM(J54:J59)</f>
        <v>11.27</v>
      </c>
      <c r="L60" s="25">
        <v>19.54</v>
      </c>
      <c r="M60" s="49">
        <f>ROUND(K60*L60,2)</f>
        <v>220.22</v>
      </c>
    </row>
    <row r="61" spans="1:13" x14ac:dyDescent="0.25">
      <c r="A61" s="29"/>
      <c r="B61" s="29"/>
      <c r="C61" s="29"/>
      <c r="D61" s="30"/>
      <c r="E61" s="29"/>
      <c r="F61" s="29"/>
      <c r="G61" s="29"/>
      <c r="H61" s="29"/>
      <c r="I61" s="29"/>
      <c r="J61" s="29"/>
      <c r="K61" s="29"/>
      <c r="L61" s="29"/>
      <c r="M61" s="50"/>
    </row>
    <row r="62" spans="1:13" collapsed="1" x14ac:dyDescent="0.25">
      <c r="A62" s="17" t="s">
        <v>58</v>
      </c>
      <c r="B62" s="18" t="s">
        <v>21</v>
      </c>
      <c r="C62" s="18" t="s">
        <v>59</v>
      </c>
      <c r="D62" s="19" t="s">
        <v>60</v>
      </c>
      <c r="E62" s="20"/>
      <c r="F62" s="20"/>
      <c r="G62" s="20"/>
      <c r="H62" s="20"/>
      <c r="I62" s="20"/>
      <c r="J62" s="20"/>
      <c r="K62" s="21">
        <f>K65</f>
        <v>2.5299999999999998</v>
      </c>
      <c r="L62" s="22">
        <f>L65</f>
        <v>204.11</v>
      </c>
      <c r="M62" s="47">
        <f>M65</f>
        <v>516.4</v>
      </c>
    </row>
    <row r="63" spans="1:13" ht="56.25" x14ac:dyDescent="0.25">
      <c r="A63" s="20"/>
      <c r="B63" s="20"/>
      <c r="C63" s="20"/>
      <c r="D63" s="19" t="s">
        <v>61</v>
      </c>
      <c r="E63" s="20"/>
      <c r="F63" s="20"/>
      <c r="G63" s="20"/>
      <c r="H63" s="20"/>
      <c r="I63" s="20"/>
      <c r="J63" s="20"/>
      <c r="K63" s="20"/>
      <c r="L63" s="20"/>
      <c r="M63" s="48"/>
    </row>
    <row r="64" spans="1:13" x14ac:dyDescent="0.25">
      <c r="A64" s="20"/>
      <c r="B64" s="20"/>
      <c r="C64" s="20"/>
      <c r="D64" s="23"/>
      <c r="E64" s="18" t="s">
        <v>42</v>
      </c>
      <c r="F64" s="24">
        <v>5</v>
      </c>
      <c r="G64" s="25">
        <v>0.46</v>
      </c>
      <c r="H64" s="25">
        <v>0</v>
      </c>
      <c r="I64" s="25">
        <v>1.1000000000000001</v>
      </c>
      <c r="J64" s="22">
        <f>OR(F64&lt;&gt;0,G64&lt;&gt;0,H64&lt;&gt;0,I64&lt;&gt;0)*(F64 + (F64 = 0))*(G64 + (G64 = 0))*(H64 + (H64 = 0))*(I64 + (I64 = 0))</f>
        <v>2.5299999999999998</v>
      </c>
      <c r="K64" s="20"/>
      <c r="L64" s="20"/>
      <c r="M64" s="48"/>
    </row>
    <row r="65" spans="1:13" x14ac:dyDescent="0.25">
      <c r="A65" s="20"/>
      <c r="B65" s="20"/>
      <c r="C65" s="20"/>
      <c r="D65" s="23"/>
      <c r="E65" s="20"/>
      <c r="F65" s="20"/>
      <c r="G65" s="20"/>
      <c r="H65" s="20"/>
      <c r="I65" s="20"/>
      <c r="J65" s="26" t="s">
        <v>62</v>
      </c>
      <c r="K65" s="27">
        <f>J64</f>
        <v>2.5299999999999998</v>
      </c>
      <c r="L65" s="25">
        <v>204.11</v>
      </c>
      <c r="M65" s="49">
        <f>ROUND(K65*L65,2)</f>
        <v>516.4</v>
      </c>
    </row>
    <row r="66" spans="1:13" x14ac:dyDescent="0.25">
      <c r="A66" s="29"/>
      <c r="B66" s="29"/>
      <c r="C66" s="29"/>
      <c r="D66" s="30"/>
      <c r="E66" s="29"/>
      <c r="F66" s="29"/>
      <c r="G66" s="29"/>
      <c r="H66" s="29"/>
      <c r="I66" s="29"/>
      <c r="J66" s="29"/>
      <c r="K66" s="29"/>
      <c r="L66" s="29"/>
      <c r="M66" s="50"/>
    </row>
    <row r="67" spans="1:13" collapsed="1" x14ac:dyDescent="0.25">
      <c r="A67" s="17" t="s">
        <v>63</v>
      </c>
      <c r="B67" s="18" t="s">
        <v>21</v>
      </c>
      <c r="C67" s="18" t="s">
        <v>64</v>
      </c>
      <c r="D67" s="19" t="s">
        <v>65</v>
      </c>
      <c r="E67" s="20"/>
      <c r="F67" s="20"/>
      <c r="G67" s="20"/>
      <c r="H67" s="20"/>
      <c r="I67" s="20"/>
      <c r="J67" s="20"/>
      <c r="K67" s="21">
        <f>K70</f>
        <v>10</v>
      </c>
      <c r="L67" s="22">
        <f>L70</f>
        <v>49.5</v>
      </c>
      <c r="M67" s="47">
        <f>M70</f>
        <v>495</v>
      </c>
    </row>
    <row r="68" spans="1:13" ht="33.75" x14ac:dyDescent="0.25">
      <c r="A68" s="20"/>
      <c r="B68" s="20"/>
      <c r="C68" s="20"/>
      <c r="D68" s="19" t="s">
        <v>66</v>
      </c>
      <c r="E68" s="20"/>
      <c r="F68" s="20"/>
      <c r="G68" s="20"/>
      <c r="H68" s="20"/>
      <c r="I68" s="20"/>
      <c r="J68" s="20"/>
      <c r="K68" s="20"/>
      <c r="L68" s="20"/>
      <c r="M68" s="48"/>
    </row>
    <row r="69" spans="1:13" x14ac:dyDescent="0.25">
      <c r="A69" s="20"/>
      <c r="B69" s="20"/>
      <c r="C69" s="20"/>
      <c r="D69" s="23"/>
      <c r="E69" s="18" t="s">
        <v>42</v>
      </c>
      <c r="F69" s="24">
        <v>10</v>
      </c>
      <c r="G69" s="25">
        <v>0</v>
      </c>
      <c r="H69" s="25">
        <v>0</v>
      </c>
      <c r="I69" s="25">
        <v>0</v>
      </c>
      <c r="J69" s="22">
        <f>OR(F69&lt;&gt;0,G69&lt;&gt;0,H69&lt;&gt;0,I69&lt;&gt;0)*(F69 + (F69 = 0))*(G69 + (G69 = 0))*(H69 + (H69 = 0))*(I69 + (I69 = 0))</f>
        <v>10</v>
      </c>
      <c r="K69" s="20"/>
      <c r="L69" s="20"/>
      <c r="M69" s="48"/>
    </row>
    <row r="70" spans="1:13" x14ac:dyDescent="0.25">
      <c r="A70" s="20"/>
      <c r="B70" s="20"/>
      <c r="C70" s="20"/>
      <c r="D70" s="23"/>
      <c r="E70" s="20"/>
      <c r="F70" s="20"/>
      <c r="G70" s="20"/>
      <c r="H70" s="20"/>
      <c r="I70" s="20"/>
      <c r="J70" s="26" t="s">
        <v>67</v>
      </c>
      <c r="K70" s="27">
        <f>J69</f>
        <v>10</v>
      </c>
      <c r="L70" s="25">
        <v>49.5</v>
      </c>
      <c r="M70" s="49">
        <f>ROUND(K70*L70,2)</f>
        <v>495</v>
      </c>
    </row>
    <row r="71" spans="1:13" x14ac:dyDescent="0.25">
      <c r="A71" s="29"/>
      <c r="B71" s="29"/>
      <c r="C71" s="29"/>
      <c r="D71" s="30"/>
      <c r="E71" s="29"/>
      <c r="F71" s="29"/>
      <c r="G71" s="29"/>
      <c r="H71" s="29"/>
      <c r="I71" s="29"/>
      <c r="J71" s="29"/>
      <c r="K71" s="29"/>
      <c r="L71" s="29"/>
      <c r="M71" s="50"/>
    </row>
    <row r="72" spans="1:13" collapsed="1" x14ac:dyDescent="0.25">
      <c r="A72" s="17" t="s">
        <v>68</v>
      </c>
      <c r="B72" s="18" t="s">
        <v>21</v>
      </c>
      <c r="C72" s="18" t="s">
        <v>59</v>
      </c>
      <c r="D72" s="19" t="s">
        <v>69</v>
      </c>
      <c r="E72" s="20"/>
      <c r="F72" s="20"/>
      <c r="G72" s="20"/>
      <c r="H72" s="20"/>
      <c r="I72" s="20"/>
      <c r="J72" s="20"/>
      <c r="K72" s="21">
        <f>K75</f>
        <v>3.38</v>
      </c>
      <c r="L72" s="22">
        <f>L75</f>
        <v>70</v>
      </c>
      <c r="M72" s="47">
        <f>M75</f>
        <v>236.6</v>
      </c>
    </row>
    <row r="73" spans="1:13" ht="90" x14ac:dyDescent="0.25">
      <c r="A73" s="20"/>
      <c r="B73" s="20"/>
      <c r="C73" s="20"/>
      <c r="D73" s="19" t="s">
        <v>70</v>
      </c>
      <c r="E73" s="20"/>
      <c r="F73" s="20"/>
      <c r="G73" s="20"/>
      <c r="H73" s="20"/>
      <c r="I73" s="20"/>
      <c r="J73" s="20"/>
      <c r="K73" s="20"/>
      <c r="L73" s="20"/>
      <c r="M73" s="48"/>
    </row>
    <row r="74" spans="1:13" x14ac:dyDescent="0.25">
      <c r="A74" s="20"/>
      <c r="B74" s="20"/>
      <c r="C74" s="20"/>
      <c r="D74" s="23"/>
      <c r="E74" s="18" t="s">
        <v>71</v>
      </c>
      <c r="F74" s="24">
        <v>1</v>
      </c>
      <c r="G74" s="25">
        <v>1.88</v>
      </c>
      <c r="H74" s="25">
        <v>1.8</v>
      </c>
      <c r="I74" s="25">
        <v>0</v>
      </c>
      <c r="J74" s="22">
        <f>OR(F74&lt;&gt;0,G74&lt;&gt;0,H74&lt;&gt;0,I74&lt;&gt;0)*(F74 + (F74 = 0))*(G74 + (G74 = 0))*(H74 + (H74 = 0))*(I74 + (I74 = 0))</f>
        <v>3.38</v>
      </c>
      <c r="K74" s="20"/>
      <c r="L74" s="20"/>
      <c r="M74" s="48"/>
    </row>
    <row r="75" spans="1:13" x14ac:dyDescent="0.25">
      <c r="A75" s="20"/>
      <c r="B75" s="20"/>
      <c r="C75" s="20"/>
      <c r="D75" s="23"/>
      <c r="E75" s="20"/>
      <c r="F75" s="20"/>
      <c r="G75" s="20"/>
      <c r="H75" s="20"/>
      <c r="I75" s="20"/>
      <c r="J75" s="26" t="s">
        <v>72</v>
      </c>
      <c r="K75" s="27">
        <f>J74</f>
        <v>3.38</v>
      </c>
      <c r="L75" s="25">
        <v>70</v>
      </c>
      <c r="M75" s="49">
        <f>ROUND(K75*L75,2)</f>
        <v>236.6</v>
      </c>
    </row>
    <row r="76" spans="1:13" x14ac:dyDescent="0.25">
      <c r="A76" s="29"/>
      <c r="B76" s="29"/>
      <c r="C76" s="29"/>
      <c r="D76" s="30"/>
      <c r="E76" s="29"/>
      <c r="F76" s="29"/>
      <c r="G76" s="29"/>
      <c r="H76" s="29"/>
      <c r="I76" s="29"/>
      <c r="J76" s="29"/>
      <c r="K76" s="29"/>
      <c r="L76" s="29"/>
      <c r="M76" s="50"/>
    </row>
    <row r="77" spans="1:13" x14ac:dyDescent="0.25">
      <c r="A77" s="20"/>
      <c r="B77" s="20"/>
      <c r="C77" s="20"/>
      <c r="D77" s="23"/>
      <c r="E77" s="20"/>
      <c r="F77" s="20"/>
      <c r="G77" s="20"/>
      <c r="H77" s="20"/>
      <c r="I77" s="20"/>
      <c r="J77" s="26" t="s">
        <v>73</v>
      </c>
      <c r="K77" s="31">
        <v>1</v>
      </c>
      <c r="L77" s="28">
        <f>M6+M14+M23+M32+M42+M52+M62+M67+M72</f>
        <v>12899.56</v>
      </c>
      <c r="M77" s="49">
        <f>ROUND(K77*L77,2)</f>
        <v>12899.56</v>
      </c>
    </row>
    <row r="78" spans="1:13" x14ac:dyDescent="0.25">
      <c r="A78" s="29"/>
      <c r="B78" s="29"/>
      <c r="C78" s="29"/>
      <c r="D78" s="30"/>
      <c r="E78" s="29"/>
      <c r="F78" s="29"/>
      <c r="G78" s="29"/>
      <c r="H78" s="29"/>
      <c r="I78" s="29"/>
      <c r="J78" s="29"/>
      <c r="K78" s="29"/>
      <c r="L78" s="29"/>
      <c r="M78" s="50"/>
    </row>
    <row r="79" spans="1:13" x14ac:dyDescent="0.25">
      <c r="A79" s="20"/>
      <c r="B79" s="20"/>
      <c r="C79" s="20"/>
      <c r="D79" s="23"/>
      <c r="E79" s="20"/>
      <c r="F79" s="20"/>
      <c r="G79" s="20"/>
      <c r="H79" s="20"/>
      <c r="I79" s="20"/>
      <c r="J79" s="26" t="s">
        <v>74</v>
      </c>
      <c r="K79" s="32">
        <v>1</v>
      </c>
      <c r="L79" s="28">
        <f>M5</f>
        <v>12899.56</v>
      </c>
      <c r="M79" s="49">
        <f>ROUND(K79*L79,2)</f>
        <v>12899.56</v>
      </c>
    </row>
    <row r="80" spans="1:13" x14ac:dyDescent="0.25">
      <c r="A80" s="29"/>
      <c r="B80" s="29"/>
      <c r="C80" s="29"/>
      <c r="D80" s="30"/>
      <c r="E80" s="29"/>
      <c r="F80" s="29"/>
      <c r="G80" s="29"/>
      <c r="H80" s="29"/>
      <c r="I80" s="29"/>
      <c r="J80" s="29"/>
      <c r="K80" s="29"/>
      <c r="L80" s="29"/>
      <c r="M80" s="50"/>
    </row>
    <row r="81" spans="1:13" collapsed="1" x14ac:dyDescent="0.25">
      <c r="A81" s="7" t="s">
        <v>75</v>
      </c>
      <c r="B81" s="7" t="s">
        <v>15</v>
      </c>
      <c r="C81" s="7" t="s">
        <v>16</v>
      </c>
      <c r="D81" s="8" t="s">
        <v>76</v>
      </c>
      <c r="E81" s="9"/>
      <c r="F81" s="9"/>
      <c r="G81" s="9"/>
      <c r="H81" s="9"/>
      <c r="I81" s="9"/>
      <c r="J81" s="9"/>
      <c r="K81" s="10">
        <f>K148</f>
        <v>1</v>
      </c>
      <c r="L81" s="11">
        <f>L148</f>
        <v>1507.72</v>
      </c>
      <c r="M81" s="45">
        <f>M148</f>
        <v>1507.72</v>
      </c>
    </row>
    <row r="82" spans="1:13" x14ac:dyDescent="0.25">
      <c r="A82" s="12" t="s">
        <v>77</v>
      </c>
      <c r="B82" s="12" t="s">
        <v>15</v>
      </c>
      <c r="C82" s="12" t="s">
        <v>16</v>
      </c>
      <c r="D82" s="13" t="s">
        <v>19</v>
      </c>
      <c r="E82" s="14"/>
      <c r="F82" s="14"/>
      <c r="G82" s="14"/>
      <c r="H82" s="14"/>
      <c r="I82" s="14"/>
      <c r="J82" s="14"/>
      <c r="K82" s="15">
        <f>K146</f>
        <v>1</v>
      </c>
      <c r="L82" s="16">
        <f>L146</f>
        <v>1507.72</v>
      </c>
      <c r="M82" s="46">
        <f>M146</f>
        <v>1507.72</v>
      </c>
    </row>
    <row r="83" spans="1:13" collapsed="1" x14ac:dyDescent="0.25">
      <c r="A83" s="17" t="s">
        <v>28</v>
      </c>
      <c r="B83" s="18" t="s">
        <v>21</v>
      </c>
      <c r="C83" s="18" t="s">
        <v>29</v>
      </c>
      <c r="D83" s="19" t="s">
        <v>30</v>
      </c>
      <c r="E83" s="20"/>
      <c r="F83" s="20"/>
      <c r="G83" s="20"/>
      <c r="H83" s="20"/>
      <c r="I83" s="20"/>
      <c r="J83" s="20"/>
      <c r="K83" s="21">
        <f>K88</f>
        <v>1.82</v>
      </c>
      <c r="L83" s="22">
        <f>L88</f>
        <v>29.99</v>
      </c>
      <c r="M83" s="47">
        <f>M88</f>
        <v>54.58</v>
      </c>
    </row>
    <row r="84" spans="1:13" ht="45" x14ac:dyDescent="0.25">
      <c r="A84" s="20"/>
      <c r="B84" s="20"/>
      <c r="C84" s="20"/>
      <c r="D84" s="19" t="s">
        <v>31</v>
      </c>
      <c r="E84" s="20"/>
      <c r="F84" s="20"/>
      <c r="G84" s="20"/>
      <c r="H84" s="20"/>
      <c r="I84" s="20"/>
      <c r="J84" s="20"/>
      <c r="K84" s="20"/>
      <c r="L84" s="20"/>
      <c r="M84" s="48"/>
    </row>
    <row r="85" spans="1:13" x14ac:dyDescent="0.25">
      <c r="A85" s="20"/>
      <c r="B85" s="20"/>
      <c r="C85" s="20"/>
      <c r="D85" s="23"/>
      <c r="E85" s="18" t="s">
        <v>78</v>
      </c>
      <c r="F85" s="24">
        <v>1</v>
      </c>
      <c r="G85" s="25">
        <v>0.46</v>
      </c>
      <c r="H85" s="25">
        <v>0</v>
      </c>
      <c r="I85" s="25">
        <v>0</v>
      </c>
      <c r="J85" s="22">
        <f>OR(F85&lt;&gt;0,G85&lt;&gt;0,H85&lt;&gt;0,I85&lt;&gt;0)*(F85 + (F85 = 0))*(G85 + (G85 = 0))*(H85 + (H85 = 0))*(I85 + (I85 = 0))</f>
        <v>0.46</v>
      </c>
      <c r="K85" s="20"/>
      <c r="L85" s="20"/>
      <c r="M85" s="48"/>
    </row>
    <row r="86" spans="1:13" x14ac:dyDescent="0.25">
      <c r="A86" s="20"/>
      <c r="B86" s="20"/>
      <c r="C86" s="20"/>
      <c r="D86" s="23"/>
      <c r="E86" s="18" t="s">
        <v>79</v>
      </c>
      <c r="F86" s="24">
        <v>1</v>
      </c>
      <c r="G86" s="25">
        <v>0.9</v>
      </c>
      <c r="H86" s="25">
        <v>0</v>
      </c>
      <c r="I86" s="25">
        <v>0</v>
      </c>
      <c r="J86" s="22">
        <f>OR(F86&lt;&gt;0,G86&lt;&gt;0,H86&lt;&gt;0,I86&lt;&gt;0)*(F86 + (F86 = 0))*(G86 + (G86 = 0))*(H86 + (H86 = 0))*(I86 + (I86 = 0))</f>
        <v>0.9</v>
      </c>
      <c r="K86" s="20"/>
      <c r="L86" s="20"/>
      <c r="M86" s="48"/>
    </row>
    <row r="87" spans="1:13" x14ac:dyDescent="0.25">
      <c r="A87" s="20"/>
      <c r="B87" s="20"/>
      <c r="C87" s="20"/>
      <c r="D87" s="23"/>
      <c r="E87" s="18" t="s">
        <v>80</v>
      </c>
      <c r="F87" s="24">
        <v>1</v>
      </c>
      <c r="G87" s="25">
        <v>0.46</v>
      </c>
      <c r="H87" s="25">
        <v>0</v>
      </c>
      <c r="I87" s="25">
        <v>0</v>
      </c>
      <c r="J87" s="22">
        <f>OR(F87&lt;&gt;0,G87&lt;&gt;0,H87&lt;&gt;0,I87&lt;&gt;0)*(F87 + (F87 = 0))*(G87 + (G87 = 0))*(H87 + (H87 = 0))*(I87 + (I87 = 0))</f>
        <v>0.46</v>
      </c>
      <c r="K87" s="20"/>
      <c r="L87" s="20"/>
      <c r="M87" s="48"/>
    </row>
    <row r="88" spans="1:13" x14ac:dyDescent="0.25">
      <c r="A88" s="20"/>
      <c r="B88" s="20"/>
      <c r="C88" s="20"/>
      <c r="D88" s="23"/>
      <c r="E88" s="20"/>
      <c r="F88" s="20"/>
      <c r="G88" s="20"/>
      <c r="H88" s="20"/>
      <c r="I88" s="20"/>
      <c r="J88" s="26" t="s">
        <v>33</v>
      </c>
      <c r="K88" s="27">
        <f>SUM(J85:J87)</f>
        <v>1.82</v>
      </c>
      <c r="L88" s="25">
        <v>29.99</v>
      </c>
      <c r="M88" s="49">
        <f>ROUND(K88*L88,2)</f>
        <v>54.58</v>
      </c>
    </row>
    <row r="89" spans="1:13" x14ac:dyDescent="0.25">
      <c r="A89" s="29"/>
      <c r="B89" s="29"/>
      <c r="C89" s="29"/>
      <c r="D89" s="30"/>
      <c r="E89" s="29"/>
      <c r="F89" s="29"/>
      <c r="G89" s="29"/>
      <c r="H89" s="29"/>
      <c r="I89" s="29"/>
      <c r="J89" s="29"/>
      <c r="K89" s="29"/>
      <c r="L89" s="29"/>
      <c r="M89" s="50"/>
    </row>
    <row r="90" spans="1:13" collapsed="1" x14ac:dyDescent="0.25">
      <c r="A90" s="17" t="s">
        <v>63</v>
      </c>
      <c r="B90" s="18" t="s">
        <v>21</v>
      </c>
      <c r="C90" s="18" t="s">
        <v>64</v>
      </c>
      <c r="D90" s="19" t="s">
        <v>65</v>
      </c>
      <c r="E90" s="20"/>
      <c r="F90" s="20"/>
      <c r="G90" s="20"/>
      <c r="H90" s="20"/>
      <c r="I90" s="20"/>
      <c r="J90" s="20"/>
      <c r="K90" s="21">
        <f>K94</f>
        <v>4</v>
      </c>
      <c r="L90" s="22">
        <f>L94</f>
        <v>49.5</v>
      </c>
      <c r="M90" s="47">
        <f>M94</f>
        <v>198</v>
      </c>
    </row>
    <row r="91" spans="1:13" ht="33.75" x14ac:dyDescent="0.25">
      <c r="A91" s="20"/>
      <c r="B91" s="20"/>
      <c r="C91" s="20"/>
      <c r="D91" s="19" t="s">
        <v>66</v>
      </c>
      <c r="E91" s="20"/>
      <c r="F91" s="20"/>
      <c r="G91" s="20"/>
      <c r="H91" s="20"/>
      <c r="I91" s="20"/>
      <c r="J91" s="20"/>
      <c r="K91" s="20"/>
      <c r="L91" s="20"/>
      <c r="M91" s="48"/>
    </row>
    <row r="92" spans="1:13" x14ac:dyDescent="0.25">
      <c r="A92" s="20"/>
      <c r="B92" s="20"/>
      <c r="C92" s="20"/>
      <c r="D92" s="23"/>
      <c r="E92" s="18" t="s">
        <v>81</v>
      </c>
      <c r="F92" s="24">
        <v>2</v>
      </c>
      <c r="G92" s="25">
        <v>0</v>
      </c>
      <c r="H92" s="25">
        <v>0</v>
      </c>
      <c r="I92" s="25">
        <v>0</v>
      </c>
      <c r="J92" s="22">
        <f>OR(F92&lt;&gt;0,G92&lt;&gt;0,H92&lt;&gt;0,I92&lt;&gt;0)*(F92 + (F92 = 0))*(G92 + (G92 = 0))*(H92 + (H92 = 0))*(I92 + (I92 = 0))</f>
        <v>2</v>
      </c>
      <c r="K92" s="20"/>
      <c r="L92" s="20"/>
      <c r="M92" s="48"/>
    </row>
    <row r="93" spans="1:13" x14ac:dyDescent="0.25">
      <c r="A93" s="20"/>
      <c r="B93" s="20"/>
      <c r="C93" s="20"/>
      <c r="D93" s="23"/>
      <c r="E93" s="18" t="s">
        <v>80</v>
      </c>
      <c r="F93" s="24">
        <v>2</v>
      </c>
      <c r="G93" s="25">
        <v>0</v>
      </c>
      <c r="H93" s="25">
        <v>0</v>
      </c>
      <c r="I93" s="25">
        <v>0</v>
      </c>
      <c r="J93" s="22">
        <f>OR(F93&lt;&gt;0,G93&lt;&gt;0,H93&lt;&gt;0,I93&lt;&gt;0)*(F93 + (F93 = 0))*(G93 + (G93 = 0))*(H93 + (H93 = 0))*(I93 + (I93 = 0))</f>
        <v>2</v>
      </c>
      <c r="K93" s="20"/>
      <c r="L93" s="20"/>
      <c r="M93" s="48"/>
    </row>
    <row r="94" spans="1:13" x14ac:dyDescent="0.25">
      <c r="A94" s="20"/>
      <c r="B94" s="20"/>
      <c r="C94" s="20"/>
      <c r="D94" s="23"/>
      <c r="E94" s="20"/>
      <c r="F94" s="20"/>
      <c r="G94" s="20"/>
      <c r="H94" s="20"/>
      <c r="I94" s="20"/>
      <c r="J94" s="26" t="s">
        <v>67</v>
      </c>
      <c r="K94" s="27">
        <f>SUM(J92:J93)</f>
        <v>4</v>
      </c>
      <c r="L94" s="25">
        <v>49.5</v>
      </c>
      <c r="M94" s="49">
        <f>ROUND(K94*L94,2)</f>
        <v>198</v>
      </c>
    </row>
    <row r="95" spans="1:13" x14ac:dyDescent="0.25">
      <c r="A95" s="29"/>
      <c r="B95" s="29"/>
      <c r="C95" s="29"/>
      <c r="D95" s="30"/>
      <c r="E95" s="29"/>
      <c r="F95" s="29"/>
      <c r="G95" s="29"/>
      <c r="H95" s="29"/>
      <c r="I95" s="29"/>
      <c r="J95" s="29"/>
      <c r="K95" s="29"/>
      <c r="L95" s="29"/>
      <c r="M95" s="50"/>
    </row>
    <row r="96" spans="1:13" collapsed="1" x14ac:dyDescent="0.25">
      <c r="A96" s="17" t="s">
        <v>82</v>
      </c>
      <c r="B96" s="18" t="s">
        <v>21</v>
      </c>
      <c r="C96" s="18" t="s">
        <v>29</v>
      </c>
      <c r="D96" s="19" t="s">
        <v>83</v>
      </c>
      <c r="E96" s="20"/>
      <c r="F96" s="20"/>
      <c r="G96" s="20"/>
      <c r="H96" s="20"/>
      <c r="I96" s="20"/>
      <c r="J96" s="20"/>
      <c r="K96" s="21">
        <f>K101</f>
        <v>1.52</v>
      </c>
      <c r="L96" s="22">
        <f>L101</f>
        <v>157.01</v>
      </c>
      <c r="M96" s="47">
        <f>M101</f>
        <v>238.66</v>
      </c>
    </row>
    <row r="97" spans="1:13" ht="67.5" x14ac:dyDescent="0.25">
      <c r="A97" s="20"/>
      <c r="B97" s="20"/>
      <c r="C97" s="20"/>
      <c r="D97" s="19" t="s">
        <v>84</v>
      </c>
      <c r="E97" s="20"/>
      <c r="F97" s="20"/>
      <c r="G97" s="20"/>
      <c r="H97" s="20"/>
      <c r="I97" s="20"/>
      <c r="J97" s="20"/>
      <c r="K97" s="20"/>
      <c r="L97" s="20"/>
      <c r="M97" s="48"/>
    </row>
    <row r="98" spans="1:13" x14ac:dyDescent="0.25">
      <c r="A98" s="20"/>
      <c r="B98" s="20"/>
      <c r="C98" s="20"/>
      <c r="D98" s="23"/>
      <c r="E98" s="18" t="s">
        <v>78</v>
      </c>
      <c r="F98" s="24">
        <v>1</v>
      </c>
      <c r="G98" s="25">
        <v>0.6</v>
      </c>
      <c r="H98" s="25">
        <v>0</v>
      </c>
      <c r="I98" s="25">
        <v>0</v>
      </c>
      <c r="J98" s="22">
        <f>OR(F98&lt;&gt;0,G98&lt;&gt;0,H98&lt;&gt;0,I98&lt;&gt;0)*(F98 + (F98 = 0))*(G98 + (G98 = 0))*(H98 + (H98 = 0))*(I98 + (I98 = 0))</f>
        <v>0.6</v>
      </c>
      <c r="K98" s="20"/>
      <c r="L98" s="20"/>
      <c r="M98" s="48"/>
    </row>
    <row r="99" spans="1:13" x14ac:dyDescent="0.25">
      <c r="A99" s="20"/>
      <c r="B99" s="20"/>
      <c r="C99" s="20"/>
      <c r="D99" s="23"/>
      <c r="E99" s="18" t="s">
        <v>81</v>
      </c>
      <c r="F99" s="24">
        <v>1</v>
      </c>
      <c r="G99" s="25">
        <v>0.46</v>
      </c>
      <c r="H99" s="25">
        <v>0</v>
      </c>
      <c r="I99" s="25">
        <v>0</v>
      </c>
      <c r="J99" s="22">
        <f>OR(F99&lt;&gt;0,G99&lt;&gt;0,H99&lt;&gt;0,I99&lt;&gt;0)*(F99 + (F99 = 0))*(G99 + (G99 = 0))*(H99 + (H99 = 0))*(I99 + (I99 = 0))</f>
        <v>0.46</v>
      </c>
      <c r="K99" s="20"/>
      <c r="L99" s="20"/>
      <c r="M99" s="48"/>
    </row>
    <row r="100" spans="1:13" x14ac:dyDescent="0.25">
      <c r="A100" s="20"/>
      <c r="B100" s="20"/>
      <c r="C100" s="20"/>
      <c r="D100" s="23"/>
      <c r="E100" s="18" t="s">
        <v>80</v>
      </c>
      <c r="F100" s="24">
        <v>1</v>
      </c>
      <c r="G100" s="25">
        <v>0.46</v>
      </c>
      <c r="H100" s="25">
        <v>0</v>
      </c>
      <c r="I100" s="25">
        <v>0</v>
      </c>
      <c r="J100" s="22">
        <f>OR(F100&lt;&gt;0,G100&lt;&gt;0,H100&lt;&gt;0,I100&lt;&gt;0)*(F100 + (F100 = 0))*(G100 + (G100 = 0))*(H100 + (H100 = 0))*(I100 + (I100 = 0))</f>
        <v>0.46</v>
      </c>
      <c r="K100" s="20"/>
      <c r="L100" s="20"/>
      <c r="M100" s="48"/>
    </row>
    <row r="101" spans="1:13" x14ac:dyDescent="0.25">
      <c r="A101" s="20"/>
      <c r="B101" s="20"/>
      <c r="C101" s="20"/>
      <c r="D101" s="23"/>
      <c r="E101" s="20"/>
      <c r="F101" s="20"/>
      <c r="G101" s="20"/>
      <c r="H101" s="20"/>
      <c r="I101" s="20"/>
      <c r="J101" s="26" t="s">
        <v>85</v>
      </c>
      <c r="K101" s="27">
        <f>SUM(J98:J100)</f>
        <v>1.52</v>
      </c>
      <c r="L101" s="25">
        <v>157.01</v>
      </c>
      <c r="M101" s="49">
        <f>ROUND(K101*L101,2)</f>
        <v>238.66</v>
      </c>
    </row>
    <row r="102" spans="1:13" x14ac:dyDescent="0.25">
      <c r="A102" s="29"/>
      <c r="B102" s="29"/>
      <c r="C102" s="29"/>
      <c r="D102" s="30"/>
      <c r="E102" s="29"/>
      <c r="F102" s="29"/>
      <c r="G102" s="29"/>
      <c r="H102" s="29"/>
      <c r="I102" s="29"/>
      <c r="J102" s="29"/>
      <c r="K102" s="29"/>
      <c r="L102" s="29"/>
      <c r="M102" s="50"/>
    </row>
    <row r="103" spans="1:13" collapsed="1" x14ac:dyDescent="0.25">
      <c r="A103" s="17" t="s">
        <v>58</v>
      </c>
      <c r="B103" s="18" t="s">
        <v>21</v>
      </c>
      <c r="C103" s="18" t="s">
        <v>59</v>
      </c>
      <c r="D103" s="19" t="s">
        <v>60</v>
      </c>
      <c r="E103" s="20"/>
      <c r="F103" s="20"/>
      <c r="G103" s="20"/>
      <c r="H103" s="20"/>
      <c r="I103" s="20"/>
      <c r="J103" s="20"/>
      <c r="K103" s="21">
        <f>K107</f>
        <v>1.02</v>
      </c>
      <c r="L103" s="22">
        <f>L107</f>
        <v>204.11</v>
      </c>
      <c r="M103" s="47">
        <f>M107</f>
        <v>208.19</v>
      </c>
    </row>
    <row r="104" spans="1:13" ht="56.25" x14ac:dyDescent="0.25">
      <c r="A104" s="20"/>
      <c r="B104" s="20"/>
      <c r="C104" s="20"/>
      <c r="D104" s="19" t="s">
        <v>61</v>
      </c>
      <c r="E104" s="20"/>
      <c r="F104" s="20"/>
      <c r="G104" s="20"/>
      <c r="H104" s="20"/>
      <c r="I104" s="20"/>
      <c r="J104" s="20"/>
      <c r="K104" s="20"/>
      <c r="L104" s="20"/>
      <c r="M104" s="48"/>
    </row>
    <row r="105" spans="1:13" x14ac:dyDescent="0.25">
      <c r="A105" s="20"/>
      <c r="B105" s="20"/>
      <c r="C105" s="20"/>
      <c r="D105" s="23"/>
      <c r="E105" s="18" t="s">
        <v>86</v>
      </c>
      <c r="F105" s="24">
        <v>1</v>
      </c>
      <c r="G105" s="25">
        <v>0.46</v>
      </c>
      <c r="H105" s="25">
        <v>0</v>
      </c>
      <c r="I105" s="25">
        <v>1.1000000000000001</v>
      </c>
      <c r="J105" s="22">
        <f>OR(F105&lt;&gt;0,G105&lt;&gt;0,H105&lt;&gt;0,I105&lt;&gt;0)*(F105 + (F105 = 0))*(G105 + (G105 = 0))*(H105 + (H105 = 0))*(I105 + (I105 = 0))</f>
        <v>0.51</v>
      </c>
      <c r="K105" s="20"/>
      <c r="L105" s="20"/>
      <c r="M105" s="48"/>
    </row>
    <row r="106" spans="1:13" x14ac:dyDescent="0.25">
      <c r="A106" s="20"/>
      <c r="B106" s="20"/>
      <c r="C106" s="20"/>
      <c r="D106" s="23"/>
      <c r="E106" s="18" t="s">
        <v>87</v>
      </c>
      <c r="F106" s="24">
        <v>1</v>
      </c>
      <c r="G106" s="25">
        <v>0.46</v>
      </c>
      <c r="H106" s="25">
        <v>0</v>
      </c>
      <c r="I106" s="25">
        <v>1.1000000000000001</v>
      </c>
      <c r="J106" s="22">
        <f>OR(F106&lt;&gt;0,G106&lt;&gt;0,H106&lt;&gt;0,I106&lt;&gt;0)*(F106 + (F106 = 0))*(G106 + (G106 = 0))*(H106 + (H106 = 0))*(I106 + (I106 = 0))</f>
        <v>0.51</v>
      </c>
      <c r="K106" s="20"/>
      <c r="L106" s="20"/>
      <c r="M106" s="48"/>
    </row>
    <row r="107" spans="1:13" x14ac:dyDescent="0.25">
      <c r="A107" s="20"/>
      <c r="B107" s="20"/>
      <c r="C107" s="20"/>
      <c r="D107" s="23"/>
      <c r="E107" s="20"/>
      <c r="F107" s="20"/>
      <c r="G107" s="20"/>
      <c r="H107" s="20"/>
      <c r="I107" s="20"/>
      <c r="J107" s="26" t="s">
        <v>62</v>
      </c>
      <c r="K107" s="27">
        <f>SUM(J105:J106)</f>
        <v>1.02</v>
      </c>
      <c r="L107" s="25">
        <v>204.11</v>
      </c>
      <c r="M107" s="49">
        <f>ROUND(K107*L107,2)</f>
        <v>208.19</v>
      </c>
    </row>
    <row r="108" spans="1:13" x14ac:dyDescent="0.25">
      <c r="A108" s="29"/>
      <c r="B108" s="29"/>
      <c r="C108" s="29"/>
      <c r="D108" s="30"/>
      <c r="E108" s="29"/>
      <c r="F108" s="29"/>
      <c r="G108" s="29"/>
      <c r="H108" s="29"/>
      <c r="I108" s="29"/>
      <c r="J108" s="29"/>
      <c r="K108" s="29"/>
      <c r="L108" s="29"/>
      <c r="M108" s="50"/>
    </row>
    <row r="109" spans="1:13" ht="22.5" collapsed="1" x14ac:dyDescent="0.25">
      <c r="A109" s="17" t="s">
        <v>88</v>
      </c>
      <c r="B109" s="18" t="s">
        <v>21</v>
      </c>
      <c r="C109" s="18" t="s">
        <v>59</v>
      </c>
      <c r="D109" s="19" t="s">
        <v>89</v>
      </c>
      <c r="E109" s="20"/>
      <c r="F109" s="20"/>
      <c r="G109" s="20"/>
      <c r="H109" s="20"/>
      <c r="I109" s="20"/>
      <c r="J109" s="20"/>
      <c r="K109" s="21">
        <f>K112</f>
        <v>0.14000000000000001</v>
      </c>
      <c r="L109" s="22">
        <f>L112</f>
        <v>340.51</v>
      </c>
      <c r="M109" s="47">
        <f>M112</f>
        <v>47.67</v>
      </c>
    </row>
    <row r="110" spans="1:13" ht="78.75" x14ac:dyDescent="0.25">
      <c r="A110" s="20"/>
      <c r="B110" s="20"/>
      <c r="C110" s="20"/>
      <c r="D110" s="19" t="s">
        <v>90</v>
      </c>
      <c r="E110" s="20"/>
      <c r="F110" s="20"/>
      <c r="G110" s="20"/>
      <c r="H110" s="20"/>
      <c r="I110" s="20"/>
      <c r="J110" s="20"/>
      <c r="K110" s="20"/>
      <c r="L110" s="20"/>
      <c r="M110" s="48"/>
    </row>
    <row r="111" spans="1:13" x14ac:dyDescent="0.25">
      <c r="A111" s="20"/>
      <c r="B111" s="20"/>
      <c r="C111" s="20"/>
      <c r="D111" s="23"/>
      <c r="E111" s="18" t="s">
        <v>91</v>
      </c>
      <c r="F111" s="24">
        <v>4</v>
      </c>
      <c r="G111" s="25">
        <v>0.44</v>
      </c>
      <c r="H111" s="25">
        <v>0.08</v>
      </c>
      <c r="I111" s="25">
        <v>0</v>
      </c>
      <c r="J111" s="22">
        <f>OR(F111&lt;&gt;0,G111&lt;&gt;0,H111&lt;&gt;0,I111&lt;&gt;0)*(F111 + (F111 = 0))*(G111 + (G111 = 0))*(H111 + (H111 = 0))*(I111 + (I111 = 0))</f>
        <v>0.14000000000000001</v>
      </c>
      <c r="K111" s="20"/>
      <c r="L111" s="20"/>
      <c r="M111" s="48"/>
    </row>
    <row r="112" spans="1:13" x14ac:dyDescent="0.25">
      <c r="A112" s="20"/>
      <c r="B112" s="20"/>
      <c r="C112" s="20"/>
      <c r="D112" s="23"/>
      <c r="E112" s="20"/>
      <c r="F112" s="20"/>
      <c r="G112" s="20"/>
      <c r="H112" s="20"/>
      <c r="I112" s="20"/>
      <c r="J112" s="26" t="s">
        <v>92</v>
      </c>
      <c r="K112" s="27">
        <f>J111</f>
        <v>0.14000000000000001</v>
      </c>
      <c r="L112" s="25">
        <v>340.51</v>
      </c>
      <c r="M112" s="49">
        <f>ROUND(K112*L112,2)</f>
        <v>47.67</v>
      </c>
    </row>
    <row r="113" spans="1:13" x14ac:dyDescent="0.25">
      <c r="A113" s="29"/>
      <c r="B113" s="29"/>
      <c r="C113" s="29"/>
      <c r="D113" s="30"/>
      <c r="E113" s="29"/>
      <c r="F113" s="29"/>
      <c r="G113" s="29"/>
      <c r="H113" s="29"/>
      <c r="I113" s="29"/>
      <c r="J113" s="29"/>
      <c r="K113" s="29"/>
      <c r="L113" s="29"/>
      <c r="M113" s="50"/>
    </row>
    <row r="114" spans="1:13" collapsed="1" x14ac:dyDescent="0.25">
      <c r="A114" s="17" t="s">
        <v>93</v>
      </c>
      <c r="B114" s="18" t="s">
        <v>21</v>
      </c>
      <c r="C114" s="18" t="s">
        <v>29</v>
      </c>
      <c r="D114" s="19" t="s">
        <v>94</v>
      </c>
      <c r="E114" s="20"/>
      <c r="F114" s="20"/>
      <c r="G114" s="20"/>
      <c r="H114" s="20"/>
      <c r="I114" s="20"/>
      <c r="J114" s="20"/>
      <c r="K114" s="21">
        <f>K118</f>
        <v>1.3</v>
      </c>
      <c r="L114" s="22">
        <f>L118</f>
        <v>301.61</v>
      </c>
      <c r="M114" s="47">
        <f>M118</f>
        <v>392.09</v>
      </c>
    </row>
    <row r="115" spans="1:13" ht="67.5" x14ac:dyDescent="0.25">
      <c r="A115" s="20"/>
      <c r="B115" s="20"/>
      <c r="C115" s="20"/>
      <c r="D115" s="19" t="s">
        <v>95</v>
      </c>
      <c r="E115" s="20"/>
      <c r="F115" s="20"/>
      <c r="G115" s="20"/>
      <c r="H115" s="20"/>
      <c r="I115" s="20"/>
      <c r="J115" s="20"/>
      <c r="K115" s="20"/>
      <c r="L115" s="20"/>
      <c r="M115" s="48"/>
    </row>
    <row r="116" spans="1:13" x14ac:dyDescent="0.25">
      <c r="A116" s="20"/>
      <c r="B116" s="20"/>
      <c r="C116" s="20"/>
      <c r="D116" s="23"/>
      <c r="E116" s="18" t="s">
        <v>96</v>
      </c>
      <c r="F116" s="24">
        <v>1</v>
      </c>
      <c r="G116" s="25">
        <v>0.73</v>
      </c>
      <c r="H116" s="25">
        <v>0</v>
      </c>
      <c r="I116" s="25">
        <v>0</v>
      </c>
      <c r="J116" s="22">
        <f>OR(F116&lt;&gt;0,G116&lt;&gt;0,H116&lt;&gt;0,I116&lt;&gt;0)*(F116 + (F116 = 0))*(G116 + (G116 = 0))*(H116 + (H116 = 0))*(I116 + (I116 = 0))</f>
        <v>0.73</v>
      </c>
      <c r="K116" s="20"/>
      <c r="L116" s="20"/>
      <c r="M116" s="48"/>
    </row>
    <row r="117" spans="1:13" x14ac:dyDescent="0.25">
      <c r="A117" s="20"/>
      <c r="B117" s="20"/>
      <c r="C117" s="20"/>
      <c r="D117" s="23"/>
      <c r="E117" s="18" t="s">
        <v>96</v>
      </c>
      <c r="F117" s="24">
        <v>1</v>
      </c>
      <c r="G117" s="25">
        <v>0.56999999999999995</v>
      </c>
      <c r="H117" s="25">
        <v>0</v>
      </c>
      <c r="I117" s="25">
        <v>0</v>
      </c>
      <c r="J117" s="22">
        <f>OR(F117&lt;&gt;0,G117&lt;&gt;0,H117&lt;&gt;0,I117&lt;&gt;0)*(F117 + (F117 = 0))*(G117 + (G117 = 0))*(H117 + (H117 = 0))*(I117 + (I117 = 0))</f>
        <v>0.56999999999999995</v>
      </c>
      <c r="K117" s="20"/>
      <c r="L117" s="20"/>
      <c r="M117" s="48"/>
    </row>
    <row r="118" spans="1:13" x14ac:dyDescent="0.25">
      <c r="A118" s="20"/>
      <c r="B118" s="20"/>
      <c r="C118" s="20"/>
      <c r="D118" s="23"/>
      <c r="E118" s="20"/>
      <c r="F118" s="20"/>
      <c r="G118" s="20"/>
      <c r="H118" s="20"/>
      <c r="I118" s="20"/>
      <c r="J118" s="26" t="s">
        <v>97</v>
      </c>
      <c r="K118" s="27">
        <f>SUM(J116:J117)</f>
        <v>1.3</v>
      </c>
      <c r="L118" s="25">
        <v>301.61</v>
      </c>
      <c r="M118" s="49">
        <f>ROUND(K118*L118,2)</f>
        <v>392.09</v>
      </c>
    </row>
    <row r="119" spans="1:13" x14ac:dyDescent="0.25">
      <c r="A119" s="29"/>
      <c r="B119" s="29"/>
      <c r="C119" s="29"/>
      <c r="D119" s="30"/>
      <c r="E119" s="29"/>
      <c r="F119" s="29"/>
      <c r="G119" s="29"/>
      <c r="H119" s="29"/>
      <c r="I119" s="29"/>
      <c r="J119" s="29"/>
      <c r="K119" s="29"/>
      <c r="L119" s="29"/>
      <c r="M119" s="50"/>
    </row>
    <row r="120" spans="1:13" collapsed="1" x14ac:dyDescent="0.25">
      <c r="A120" s="17" t="s">
        <v>98</v>
      </c>
      <c r="B120" s="18" t="s">
        <v>21</v>
      </c>
      <c r="C120" s="18" t="s">
        <v>29</v>
      </c>
      <c r="D120" s="19" t="s">
        <v>99</v>
      </c>
      <c r="E120" s="20"/>
      <c r="F120" s="20"/>
      <c r="G120" s="20"/>
      <c r="H120" s="20"/>
      <c r="I120" s="20"/>
      <c r="J120" s="20"/>
      <c r="K120" s="21">
        <f>K124</f>
        <v>1.3</v>
      </c>
      <c r="L120" s="22">
        <f>L124</f>
        <v>57.61</v>
      </c>
      <c r="M120" s="47">
        <f>M124</f>
        <v>74.89</v>
      </c>
    </row>
    <row r="121" spans="1:13" ht="33.75" x14ac:dyDescent="0.25">
      <c r="A121" s="20"/>
      <c r="B121" s="20"/>
      <c r="C121" s="20"/>
      <c r="D121" s="19" t="s">
        <v>100</v>
      </c>
      <c r="E121" s="20"/>
      <c r="F121" s="20"/>
      <c r="G121" s="20"/>
      <c r="H121" s="20"/>
      <c r="I121" s="20"/>
      <c r="J121" s="20"/>
      <c r="K121" s="20"/>
      <c r="L121" s="20"/>
      <c r="M121" s="48"/>
    </row>
    <row r="122" spans="1:13" x14ac:dyDescent="0.25">
      <c r="A122" s="20"/>
      <c r="B122" s="20"/>
      <c r="C122" s="20"/>
      <c r="D122" s="23"/>
      <c r="E122" s="18" t="s">
        <v>96</v>
      </c>
      <c r="F122" s="24">
        <v>1</v>
      </c>
      <c r="G122" s="25">
        <v>0.73</v>
      </c>
      <c r="H122" s="25">
        <v>0</v>
      </c>
      <c r="I122" s="25">
        <v>0</v>
      </c>
      <c r="J122" s="22">
        <f>OR(F122&lt;&gt;0,G122&lt;&gt;0,H122&lt;&gt;0,I122&lt;&gt;0)*(F122 + (F122 = 0))*(G122 + (G122 = 0))*(H122 + (H122 = 0))*(I122 + (I122 = 0))</f>
        <v>0.73</v>
      </c>
      <c r="K122" s="20"/>
      <c r="L122" s="20"/>
      <c r="M122" s="48"/>
    </row>
    <row r="123" spans="1:13" x14ac:dyDescent="0.25">
      <c r="A123" s="20"/>
      <c r="B123" s="20"/>
      <c r="C123" s="20"/>
      <c r="D123" s="23"/>
      <c r="E123" s="18" t="s">
        <v>96</v>
      </c>
      <c r="F123" s="24">
        <v>1</v>
      </c>
      <c r="G123" s="25">
        <v>0.56999999999999995</v>
      </c>
      <c r="H123" s="25">
        <v>0</v>
      </c>
      <c r="I123" s="25">
        <v>0</v>
      </c>
      <c r="J123" s="22">
        <f>OR(F123&lt;&gt;0,G123&lt;&gt;0,H123&lt;&gt;0,I123&lt;&gt;0)*(F123 + (F123 = 0))*(G123 + (G123 = 0))*(H123 + (H123 = 0))*(I123 + (I123 = 0))</f>
        <v>0.56999999999999995</v>
      </c>
      <c r="K123" s="20"/>
      <c r="L123" s="20"/>
      <c r="M123" s="48"/>
    </row>
    <row r="124" spans="1:13" x14ac:dyDescent="0.25">
      <c r="A124" s="20"/>
      <c r="B124" s="20"/>
      <c r="C124" s="20"/>
      <c r="D124" s="23"/>
      <c r="E124" s="20"/>
      <c r="F124" s="20"/>
      <c r="G124" s="20"/>
      <c r="H124" s="20"/>
      <c r="I124" s="20"/>
      <c r="J124" s="26" t="s">
        <v>101</v>
      </c>
      <c r="K124" s="27">
        <f>SUM(J122:J123)</f>
        <v>1.3</v>
      </c>
      <c r="L124" s="25">
        <v>57.61</v>
      </c>
      <c r="M124" s="49">
        <f>ROUND(K124*L124,2)</f>
        <v>74.89</v>
      </c>
    </row>
    <row r="125" spans="1:13" x14ac:dyDescent="0.25">
      <c r="A125" s="29"/>
      <c r="B125" s="29"/>
      <c r="C125" s="29"/>
      <c r="D125" s="30"/>
      <c r="E125" s="29"/>
      <c r="F125" s="29"/>
      <c r="G125" s="29"/>
      <c r="H125" s="29"/>
      <c r="I125" s="29"/>
      <c r="J125" s="29"/>
      <c r="K125" s="29"/>
      <c r="L125" s="29"/>
      <c r="M125" s="50"/>
    </row>
    <row r="126" spans="1:13" ht="22.5" collapsed="1" x14ac:dyDescent="0.25">
      <c r="A126" s="17" t="s">
        <v>102</v>
      </c>
      <c r="B126" s="18" t="s">
        <v>21</v>
      </c>
      <c r="C126" s="18" t="s">
        <v>59</v>
      </c>
      <c r="D126" s="19" t="s">
        <v>103</v>
      </c>
      <c r="E126" s="20"/>
      <c r="F126" s="20"/>
      <c r="G126" s="20"/>
      <c r="H126" s="20"/>
      <c r="I126" s="20"/>
      <c r="J126" s="20"/>
      <c r="K126" s="21">
        <f>K129</f>
        <v>0.45</v>
      </c>
      <c r="L126" s="22">
        <f>L129</f>
        <v>450</v>
      </c>
      <c r="M126" s="47">
        <f>M129</f>
        <v>202.5</v>
      </c>
    </row>
    <row r="127" spans="1:13" ht="22.5" x14ac:dyDescent="0.25">
      <c r="A127" s="20"/>
      <c r="B127" s="20"/>
      <c r="C127" s="20"/>
      <c r="D127" s="19" t="s">
        <v>104</v>
      </c>
      <c r="E127" s="20"/>
      <c r="F127" s="20"/>
      <c r="G127" s="20"/>
      <c r="H127" s="20"/>
      <c r="I127" s="20"/>
      <c r="J127" s="20"/>
      <c r="K127" s="20"/>
      <c r="L127" s="20"/>
      <c r="M127" s="48"/>
    </row>
    <row r="128" spans="1:13" x14ac:dyDescent="0.25">
      <c r="A128" s="20"/>
      <c r="B128" s="20"/>
      <c r="C128" s="20"/>
      <c r="D128" s="23"/>
      <c r="E128" s="18" t="s">
        <v>81</v>
      </c>
      <c r="F128" s="24">
        <v>1</v>
      </c>
      <c r="G128" s="25">
        <v>0.45</v>
      </c>
      <c r="H128" s="25">
        <v>1</v>
      </c>
      <c r="I128" s="25">
        <v>0</v>
      </c>
      <c r="J128" s="22">
        <f>OR(F128&lt;&gt;0,G128&lt;&gt;0,H128&lt;&gt;0,I128&lt;&gt;0)*(F128 + (F128 = 0))*(G128 + (G128 = 0))*(H128 + (H128 = 0))*(I128 + (I128 = 0))</f>
        <v>0.45</v>
      </c>
      <c r="K128" s="20"/>
      <c r="L128" s="20"/>
      <c r="M128" s="48"/>
    </row>
    <row r="129" spans="1:13" x14ac:dyDescent="0.25">
      <c r="A129" s="20"/>
      <c r="B129" s="20"/>
      <c r="C129" s="20"/>
      <c r="D129" s="23"/>
      <c r="E129" s="20"/>
      <c r="F129" s="20"/>
      <c r="G129" s="20"/>
      <c r="H129" s="20"/>
      <c r="I129" s="20"/>
      <c r="J129" s="26" t="s">
        <v>105</v>
      </c>
      <c r="K129" s="27">
        <f>J128</f>
        <v>0.45</v>
      </c>
      <c r="L129" s="25">
        <v>450</v>
      </c>
      <c r="M129" s="49">
        <f>ROUND(K129*L129,2)</f>
        <v>202.5</v>
      </c>
    </row>
    <row r="130" spans="1:13" x14ac:dyDescent="0.25">
      <c r="A130" s="29"/>
      <c r="B130" s="29"/>
      <c r="C130" s="29"/>
      <c r="D130" s="30"/>
      <c r="E130" s="29"/>
      <c r="F130" s="29"/>
      <c r="G130" s="29"/>
      <c r="H130" s="29"/>
      <c r="I130" s="29"/>
      <c r="J130" s="29"/>
      <c r="K130" s="29"/>
      <c r="L130" s="29"/>
      <c r="M130" s="50"/>
    </row>
    <row r="131" spans="1:13" collapsed="1" x14ac:dyDescent="0.25">
      <c r="A131" s="17" t="s">
        <v>53</v>
      </c>
      <c r="B131" s="18" t="s">
        <v>21</v>
      </c>
      <c r="C131" s="18" t="s">
        <v>22</v>
      </c>
      <c r="D131" s="19" t="s">
        <v>54</v>
      </c>
      <c r="E131" s="20"/>
      <c r="F131" s="20"/>
      <c r="G131" s="20"/>
      <c r="H131" s="20"/>
      <c r="I131" s="20"/>
      <c r="J131" s="20"/>
      <c r="K131" s="21">
        <f>K134</f>
        <v>3.31</v>
      </c>
      <c r="L131" s="22">
        <f>L134</f>
        <v>19.54</v>
      </c>
      <c r="M131" s="47">
        <f>M134</f>
        <v>64.680000000000007</v>
      </c>
    </row>
    <row r="132" spans="1:13" ht="45" x14ac:dyDescent="0.25">
      <c r="A132" s="20"/>
      <c r="B132" s="20"/>
      <c r="C132" s="20"/>
      <c r="D132" s="19" t="s">
        <v>55</v>
      </c>
      <c r="E132" s="20"/>
      <c r="F132" s="20"/>
      <c r="G132" s="20"/>
      <c r="H132" s="20"/>
      <c r="I132" s="20"/>
      <c r="J132" s="20"/>
      <c r="K132" s="20"/>
      <c r="L132" s="20"/>
      <c r="M132" s="48"/>
    </row>
    <row r="133" spans="1:13" x14ac:dyDescent="0.25">
      <c r="A133" s="20"/>
      <c r="B133" s="20"/>
      <c r="C133" s="20"/>
      <c r="D133" s="23"/>
      <c r="E133" s="18" t="s">
        <v>106</v>
      </c>
      <c r="F133" s="24">
        <v>1</v>
      </c>
      <c r="G133" s="25">
        <v>1</v>
      </c>
      <c r="H133" s="25">
        <v>0.14000000000000001</v>
      </c>
      <c r="I133" s="25">
        <v>23.67</v>
      </c>
      <c r="J133" s="22">
        <f>OR(F133&lt;&gt;0,G133&lt;&gt;0,H133&lt;&gt;0,I133&lt;&gt;0)*(F133 + (F133 = 0))*(G133 + (G133 = 0))*(H133 + (H133 = 0))*(I133 + (I133 = 0))</f>
        <v>3.31</v>
      </c>
      <c r="K133" s="20"/>
      <c r="L133" s="20"/>
      <c r="M133" s="48"/>
    </row>
    <row r="134" spans="1:13" x14ac:dyDescent="0.25">
      <c r="A134" s="20"/>
      <c r="B134" s="20"/>
      <c r="C134" s="20"/>
      <c r="D134" s="23"/>
      <c r="E134" s="20"/>
      <c r="F134" s="20"/>
      <c r="G134" s="20"/>
      <c r="H134" s="20"/>
      <c r="I134" s="20"/>
      <c r="J134" s="26" t="s">
        <v>57</v>
      </c>
      <c r="K134" s="27">
        <f>J133</f>
        <v>3.31</v>
      </c>
      <c r="L134" s="25">
        <v>19.54</v>
      </c>
      <c r="M134" s="49">
        <f>ROUND(K134*L134,2)</f>
        <v>64.680000000000007</v>
      </c>
    </row>
    <row r="135" spans="1:13" x14ac:dyDescent="0.25">
      <c r="A135" s="29"/>
      <c r="B135" s="29"/>
      <c r="C135" s="29"/>
      <c r="D135" s="30"/>
      <c r="E135" s="29"/>
      <c r="F135" s="29"/>
      <c r="G135" s="29"/>
      <c r="H135" s="29"/>
      <c r="I135" s="29"/>
      <c r="J135" s="29"/>
      <c r="K135" s="29"/>
      <c r="L135" s="29"/>
      <c r="M135" s="50"/>
    </row>
    <row r="136" spans="1:13" collapsed="1" x14ac:dyDescent="0.25">
      <c r="A136" s="17" t="s">
        <v>107</v>
      </c>
      <c r="B136" s="18" t="s">
        <v>21</v>
      </c>
      <c r="C136" s="18" t="s">
        <v>22</v>
      </c>
      <c r="D136" s="19" t="s">
        <v>108</v>
      </c>
      <c r="E136" s="20"/>
      <c r="F136" s="20"/>
      <c r="G136" s="20"/>
      <c r="H136" s="20"/>
      <c r="I136" s="20"/>
      <c r="J136" s="20"/>
      <c r="K136" s="21">
        <f>K139</f>
        <v>0.11</v>
      </c>
      <c r="L136" s="22">
        <f>L139</f>
        <v>22.34</v>
      </c>
      <c r="M136" s="47">
        <f>M139</f>
        <v>2.46</v>
      </c>
    </row>
    <row r="137" spans="1:13" ht="45" x14ac:dyDescent="0.25">
      <c r="A137" s="20"/>
      <c r="B137" s="20"/>
      <c r="C137" s="20"/>
      <c r="D137" s="19" t="s">
        <v>109</v>
      </c>
      <c r="E137" s="20"/>
      <c r="F137" s="20"/>
      <c r="G137" s="20"/>
      <c r="H137" s="20"/>
      <c r="I137" s="20"/>
      <c r="J137" s="20"/>
      <c r="K137" s="20"/>
      <c r="L137" s="20"/>
      <c r="M137" s="48"/>
    </row>
    <row r="138" spans="1:13" x14ac:dyDescent="0.25">
      <c r="A138" s="20"/>
      <c r="B138" s="20"/>
      <c r="C138" s="20"/>
      <c r="D138" s="23"/>
      <c r="E138" s="18" t="s">
        <v>110</v>
      </c>
      <c r="F138" s="24">
        <v>1</v>
      </c>
      <c r="G138" s="25">
        <v>0.15</v>
      </c>
      <c r="H138" s="25">
        <v>0.03</v>
      </c>
      <c r="I138" s="25">
        <v>23.67</v>
      </c>
      <c r="J138" s="22">
        <f>OR(F138&lt;&gt;0,G138&lt;&gt;0,H138&lt;&gt;0,I138&lt;&gt;0)*(F138 + (F138 = 0))*(G138 + (G138 = 0))*(H138 + (H138 = 0))*(I138 + (I138 = 0))</f>
        <v>0.11</v>
      </c>
      <c r="K138" s="20"/>
      <c r="L138" s="20"/>
      <c r="M138" s="48"/>
    </row>
    <row r="139" spans="1:13" x14ac:dyDescent="0.25">
      <c r="A139" s="20"/>
      <c r="B139" s="20"/>
      <c r="C139" s="20"/>
      <c r="D139" s="23"/>
      <c r="E139" s="20"/>
      <c r="F139" s="20"/>
      <c r="G139" s="20"/>
      <c r="H139" s="20"/>
      <c r="I139" s="20"/>
      <c r="J139" s="26" t="s">
        <v>111</v>
      </c>
      <c r="K139" s="27">
        <f>J138</f>
        <v>0.11</v>
      </c>
      <c r="L139" s="25">
        <v>22.34</v>
      </c>
      <c r="M139" s="49">
        <f>ROUND(K139*L139,2)</f>
        <v>2.46</v>
      </c>
    </row>
    <row r="140" spans="1:13" x14ac:dyDescent="0.25">
      <c r="A140" s="29"/>
      <c r="B140" s="29"/>
      <c r="C140" s="29"/>
      <c r="D140" s="30"/>
      <c r="E140" s="29"/>
      <c r="F140" s="29"/>
      <c r="G140" s="29"/>
      <c r="H140" s="29"/>
      <c r="I140" s="29"/>
      <c r="J140" s="29"/>
      <c r="K140" s="29"/>
      <c r="L140" s="29"/>
      <c r="M140" s="50"/>
    </row>
    <row r="141" spans="1:13" collapsed="1" x14ac:dyDescent="0.25">
      <c r="A141" s="17" t="s">
        <v>112</v>
      </c>
      <c r="B141" s="18" t="s">
        <v>21</v>
      </c>
      <c r="C141" s="18" t="s">
        <v>113</v>
      </c>
      <c r="D141" s="19" t="s">
        <v>114</v>
      </c>
      <c r="E141" s="20"/>
      <c r="F141" s="20"/>
      <c r="G141" s="20"/>
      <c r="H141" s="20"/>
      <c r="I141" s="20"/>
      <c r="J141" s="20"/>
      <c r="K141" s="21">
        <f>K144</f>
        <v>12</v>
      </c>
      <c r="L141" s="22">
        <f>L144</f>
        <v>2</v>
      </c>
      <c r="M141" s="47">
        <f>M144</f>
        <v>24</v>
      </c>
    </row>
    <row r="142" spans="1:13" ht="33.75" x14ac:dyDescent="0.25">
      <c r="A142" s="20"/>
      <c r="B142" s="20"/>
      <c r="C142" s="20"/>
      <c r="D142" s="19" t="s">
        <v>115</v>
      </c>
      <c r="E142" s="20"/>
      <c r="F142" s="20"/>
      <c r="G142" s="20"/>
      <c r="H142" s="20"/>
      <c r="I142" s="20"/>
      <c r="J142" s="20"/>
      <c r="K142" s="20"/>
      <c r="L142" s="20"/>
      <c r="M142" s="48"/>
    </row>
    <row r="143" spans="1:13" x14ac:dyDescent="0.25">
      <c r="A143" s="20"/>
      <c r="B143" s="20"/>
      <c r="C143" s="20"/>
      <c r="D143" s="23"/>
      <c r="E143" s="18" t="s">
        <v>116</v>
      </c>
      <c r="F143" s="24">
        <v>12</v>
      </c>
      <c r="G143" s="25">
        <v>0</v>
      </c>
      <c r="H143" s="25">
        <v>0</v>
      </c>
      <c r="I143" s="25">
        <v>0</v>
      </c>
      <c r="J143" s="22">
        <f>OR(F143&lt;&gt;0,G143&lt;&gt;0,H143&lt;&gt;0,I143&lt;&gt;0)*(F143 + (F143 = 0))*(G143 + (G143 = 0))*(H143 + (H143 = 0))*(I143 + (I143 = 0))</f>
        <v>12</v>
      </c>
      <c r="K143" s="20"/>
      <c r="L143" s="20"/>
      <c r="M143" s="48"/>
    </row>
    <row r="144" spans="1:13" x14ac:dyDescent="0.25">
      <c r="A144" s="20"/>
      <c r="B144" s="20"/>
      <c r="C144" s="20"/>
      <c r="D144" s="23"/>
      <c r="E144" s="20"/>
      <c r="F144" s="20"/>
      <c r="G144" s="20"/>
      <c r="H144" s="20"/>
      <c r="I144" s="20"/>
      <c r="J144" s="26" t="s">
        <v>117</v>
      </c>
      <c r="K144" s="27">
        <f>J143</f>
        <v>12</v>
      </c>
      <c r="L144" s="25">
        <v>2</v>
      </c>
      <c r="M144" s="49">
        <f>ROUND(K144*L144,2)</f>
        <v>24</v>
      </c>
    </row>
    <row r="145" spans="1:13" x14ac:dyDescent="0.25">
      <c r="A145" s="29"/>
      <c r="B145" s="29"/>
      <c r="C145" s="29"/>
      <c r="D145" s="30"/>
      <c r="E145" s="29"/>
      <c r="F145" s="29"/>
      <c r="G145" s="29"/>
      <c r="H145" s="29"/>
      <c r="I145" s="29"/>
      <c r="J145" s="29"/>
      <c r="K145" s="29"/>
      <c r="L145" s="29"/>
      <c r="M145" s="50"/>
    </row>
    <row r="146" spans="1:13" x14ac:dyDescent="0.25">
      <c r="A146" s="20"/>
      <c r="B146" s="20"/>
      <c r="C146" s="20"/>
      <c r="D146" s="23"/>
      <c r="E146" s="20"/>
      <c r="F146" s="20"/>
      <c r="G146" s="20"/>
      <c r="H146" s="20"/>
      <c r="I146" s="20"/>
      <c r="J146" s="26" t="s">
        <v>118</v>
      </c>
      <c r="K146" s="31">
        <v>1</v>
      </c>
      <c r="L146" s="28">
        <f>M83+M90+M96+M103+M109+M114+M120+M126+M131+M136+M141</f>
        <v>1507.72</v>
      </c>
      <c r="M146" s="49">
        <f>ROUND(K146*L146,2)</f>
        <v>1507.72</v>
      </c>
    </row>
    <row r="147" spans="1:13" x14ac:dyDescent="0.25">
      <c r="A147" s="29"/>
      <c r="B147" s="29"/>
      <c r="C147" s="29"/>
      <c r="D147" s="30"/>
      <c r="E147" s="29"/>
      <c r="F147" s="29"/>
      <c r="G147" s="29"/>
      <c r="H147" s="29"/>
      <c r="I147" s="29"/>
      <c r="J147" s="29"/>
      <c r="K147" s="29"/>
      <c r="L147" s="29"/>
      <c r="M147" s="50"/>
    </row>
    <row r="148" spans="1:13" x14ac:dyDescent="0.25">
      <c r="A148" s="20"/>
      <c r="B148" s="20"/>
      <c r="C148" s="20"/>
      <c r="D148" s="23"/>
      <c r="E148" s="20"/>
      <c r="F148" s="20"/>
      <c r="G148" s="20"/>
      <c r="H148" s="20"/>
      <c r="I148" s="20"/>
      <c r="J148" s="26" t="s">
        <v>119</v>
      </c>
      <c r="K148" s="32">
        <v>1</v>
      </c>
      <c r="L148" s="28">
        <f>M82</f>
        <v>1507.72</v>
      </c>
      <c r="M148" s="49">
        <f>ROUND(K148*L148,2)</f>
        <v>1507.72</v>
      </c>
    </row>
    <row r="149" spans="1:13" x14ac:dyDescent="0.25">
      <c r="A149" s="29"/>
      <c r="B149" s="29"/>
      <c r="C149" s="29"/>
      <c r="D149" s="30"/>
      <c r="E149" s="29"/>
      <c r="F149" s="29"/>
      <c r="G149" s="29"/>
      <c r="H149" s="29"/>
      <c r="I149" s="29"/>
      <c r="J149" s="29"/>
      <c r="K149" s="29"/>
      <c r="L149" s="29"/>
      <c r="M149" s="50"/>
    </row>
    <row r="150" spans="1:13" collapsed="1" x14ac:dyDescent="0.25">
      <c r="A150" s="7" t="s">
        <v>120</v>
      </c>
      <c r="B150" s="7" t="s">
        <v>15</v>
      </c>
      <c r="C150" s="7" t="s">
        <v>16</v>
      </c>
      <c r="D150" s="8" t="s">
        <v>121</v>
      </c>
      <c r="E150" s="9"/>
      <c r="F150" s="9"/>
      <c r="G150" s="9"/>
      <c r="H150" s="9"/>
      <c r="I150" s="9"/>
      <c r="J150" s="9"/>
      <c r="K150" s="33">
        <v>1</v>
      </c>
      <c r="L150" s="34">
        <v>0</v>
      </c>
      <c r="M150" s="45">
        <f>ROUND(K150*L150,2)</f>
        <v>0</v>
      </c>
    </row>
    <row r="151" spans="1:13" x14ac:dyDescent="0.25">
      <c r="A151" s="29"/>
      <c r="B151" s="29"/>
      <c r="C151" s="29"/>
      <c r="D151" s="30"/>
      <c r="E151" s="29"/>
      <c r="F151" s="29"/>
      <c r="G151" s="29"/>
      <c r="H151" s="29"/>
      <c r="I151" s="29"/>
      <c r="J151" s="29"/>
      <c r="K151" s="29"/>
      <c r="L151" s="29"/>
      <c r="M151" s="50"/>
    </row>
    <row r="152" spans="1:13" x14ac:dyDescent="0.25">
      <c r="A152" s="29"/>
      <c r="B152" s="29"/>
      <c r="C152" s="29"/>
      <c r="D152" s="30"/>
      <c r="E152" s="29"/>
      <c r="F152" s="29"/>
      <c r="G152" s="29"/>
      <c r="H152" s="29"/>
      <c r="I152" s="29"/>
      <c r="J152" s="29"/>
      <c r="K152" s="29"/>
      <c r="L152" s="29"/>
      <c r="M152" s="50"/>
    </row>
    <row r="153" spans="1:13" collapsed="1" x14ac:dyDescent="0.25">
      <c r="A153" s="7" t="s">
        <v>122</v>
      </c>
      <c r="B153" s="7" t="s">
        <v>15</v>
      </c>
      <c r="C153" s="7" t="s">
        <v>16</v>
      </c>
      <c r="D153" s="8" t="s">
        <v>123</v>
      </c>
      <c r="E153" s="9"/>
      <c r="F153" s="9"/>
      <c r="G153" s="9"/>
      <c r="H153" s="9"/>
      <c r="I153" s="9"/>
      <c r="J153" s="9"/>
      <c r="K153" s="10">
        <f>K179</f>
        <v>1</v>
      </c>
      <c r="L153" s="11">
        <f>L179</f>
        <v>1402.2</v>
      </c>
      <c r="M153" s="45">
        <f>M179</f>
        <v>1402.2</v>
      </c>
    </row>
    <row r="154" spans="1:13" x14ac:dyDescent="0.25">
      <c r="A154" s="12" t="s">
        <v>124</v>
      </c>
      <c r="B154" s="12" t="s">
        <v>15</v>
      </c>
      <c r="C154" s="12" t="s">
        <v>16</v>
      </c>
      <c r="D154" s="13" t="s">
        <v>19</v>
      </c>
      <c r="E154" s="14"/>
      <c r="F154" s="14"/>
      <c r="G154" s="14"/>
      <c r="H154" s="14"/>
      <c r="I154" s="14"/>
      <c r="J154" s="14"/>
      <c r="K154" s="15">
        <f>K177</f>
        <v>1</v>
      </c>
      <c r="L154" s="16">
        <f>L177</f>
        <v>1402.2</v>
      </c>
      <c r="M154" s="46">
        <f>M177</f>
        <v>1402.2</v>
      </c>
    </row>
    <row r="155" spans="1:13" x14ac:dyDescent="0.25">
      <c r="A155" s="17" t="s">
        <v>28</v>
      </c>
      <c r="B155" s="18" t="s">
        <v>21</v>
      </c>
      <c r="C155" s="18" t="s">
        <v>29</v>
      </c>
      <c r="D155" s="19" t="s">
        <v>30</v>
      </c>
      <c r="E155" s="20"/>
      <c r="F155" s="20"/>
      <c r="G155" s="20"/>
      <c r="H155" s="20"/>
      <c r="I155" s="20"/>
      <c r="J155" s="20"/>
      <c r="K155" s="21">
        <f>K159</f>
        <v>22.1</v>
      </c>
      <c r="L155" s="22">
        <f>L159</f>
        <v>29.99</v>
      </c>
      <c r="M155" s="47">
        <f>M159</f>
        <v>662.78</v>
      </c>
    </row>
    <row r="156" spans="1:13" ht="45" x14ac:dyDescent="0.25">
      <c r="A156" s="20"/>
      <c r="B156" s="20"/>
      <c r="C156" s="20"/>
      <c r="D156" s="19" t="s">
        <v>31</v>
      </c>
      <c r="E156" s="20"/>
      <c r="F156" s="20"/>
      <c r="G156" s="20"/>
      <c r="H156" s="20"/>
      <c r="I156" s="20"/>
      <c r="J156" s="20"/>
      <c r="K156" s="20"/>
      <c r="L156" s="20"/>
      <c r="M156" s="48"/>
    </row>
    <row r="157" spans="1:13" x14ac:dyDescent="0.25">
      <c r="A157" s="20"/>
      <c r="B157" s="20"/>
      <c r="C157" s="20"/>
      <c r="D157" s="23"/>
      <c r="E157" s="18" t="s">
        <v>125</v>
      </c>
      <c r="F157" s="24">
        <v>2</v>
      </c>
      <c r="G157" s="25">
        <v>10.7</v>
      </c>
      <c r="H157" s="25">
        <v>0</v>
      </c>
      <c r="I157" s="25">
        <v>0</v>
      </c>
      <c r="J157" s="22">
        <f>OR(F157&lt;&gt;0,G157&lt;&gt;0,H157&lt;&gt;0,I157&lt;&gt;0)*(F157 + (F157 = 0))*(G157 + (G157 = 0))*(H157 + (H157 = 0))*(I157 + (I157 = 0))</f>
        <v>21.4</v>
      </c>
      <c r="K157" s="20"/>
      <c r="L157" s="20"/>
      <c r="M157" s="48"/>
    </row>
    <row r="158" spans="1:13" x14ac:dyDescent="0.25">
      <c r="A158" s="20"/>
      <c r="B158" s="20"/>
      <c r="C158" s="20"/>
      <c r="D158" s="23"/>
      <c r="E158" s="18" t="s">
        <v>126</v>
      </c>
      <c r="F158" s="24">
        <v>1</v>
      </c>
      <c r="G158" s="25">
        <v>0.7</v>
      </c>
      <c r="H158" s="25">
        <v>0</v>
      </c>
      <c r="I158" s="25">
        <v>0</v>
      </c>
      <c r="J158" s="22">
        <f>OR(F158&lt;&gt;0,G158&lt;&gt;0,H158&lt;&gt;0,I158&lt;&gt;0)*(F158 + (F158 = 0))*(G158 + (G158 = 0))*(H158 + (H158 = 0))*(I158 + (I158 = 0))</f>
        <v>0.7</v>
      </c>
      <c r="K158" s="20"/>
      <c r="L158" s="20"/>
      <c r="M158" s="48"/>
    </row>
    <row r="159" spans="1:13" x14ac:dyDescent="0.25">
      <c r="A159" s="20"/>
      <c r="B159" s="20"/>
      <c r="C159" s="20"/>
      <c r="D159" s="23"/>
      <c r="E159" s="20"/>
      <c r="F159" s="20"/>
      <c r="G159" s="20"/>
      <c r="H159" s="20"/>
      <c r="I159" s="20"/>
      <c r="J159" s="26" t="s">
        <v>33</v>
      </c>
      <c r="K159" s="27">
        <f>SUM(J157:J158)</f>
        <v>22.1</v>
      </c>
      <c r="L159" s="25">
        <v>29.99</v>
      </c>
      <c r="M159" s="49">
        <f>ROUND(K159*L159,2)</f>
        <v>662.78</v>
      </c>
    </row>
    <row r="160" spans="1:13" x14ac:dyDescent="0.25">
      <c r="A160" s="29"/>
      <c r="B160" s="29"/>
      <c r="C160" s="29"/>
      <c r="D160" s="30"/>
      <c r="E160" s="29"/>
      <c r="F160" s="29"/>
      <c r="G160" s="29"/>
      <c r="H160" s="29"/>
      <c r="I160" s="29"/>
      <c r="J160" s="29"/>
      <c r="K160" s="29"/>
      <c r="L160" s="29"/>
      <c r="M160" s="50"/>
    </row>
    <row r="161" spans="1:13" x14ac:dyDescent="0.25">
      <c r="A161" s="17" t="s">
        <v>93</v>
      </c>
      <c r="B161" s="18" t="s">
        <v>21</v>
      </c>
      <c r="C161" s="18" t="s">
        <v>29</v>
      </c>
      <c r="D161" s="19" t="s">
        <v>94</v>
      </c>
      <c r="E161" s="20"/>
      <c r="F161" s="20"/>
      <c r="G161" s="20"/>
      <c r="H161" s="20"/>
      <c r="I161" s="20"/>
      <c r="J161" s="20"/>
      <c r="K161" s="21">
        <f>K164</f>
        <v>1.78</v>
      </c>
      <c r="L161" s="22">
        <f>L164</f>
        <v>301.61</v>
      </c>
      <c r="M161" s="47">
        <f>M164</f>
        <v>536.87</v>
      </c>
    </row>
    <row r="162" spans="1:13" ht="67.5" x14ac:dyDescent="0.25">
      <c r="A162" s="20"/>
      <c r="B162" s="20"/>
      <c r="C162" s="20"/>
      <c r="D162" s="19" t="s">
        <v>95</v>
      </c>
      <c r="E162" s="20"/>
      <c r="F162" s="20"/>
      <c r="G162" s="20"/>
      <c r="H162" s="20"/>
      <c r="I162" s="20"/>
      <c r="J162" s="20"/>
      <c r="K162" s="20"/>
      <c r="L162" s="20"/>
      <c r="M162" s="48"/>
    </row>
    <row r="163" spans="1:13" x14ac:dyDescent="0.25">
      <c r="A163" s="20"/>
      <c r="B163" s="20"/>
      <c r="C163" s="20"/>
      <c r="D163" s="23"/>
      <c r="E163" s="18" t="s">
        <v>127</v>
      </c>
      <c r="F163" s="24">
        <v>1</v>
      </c>
      <c r="G163" s="25">
        <v>1.78</v>
      </c>
      <c r="H163" s="25">
        <v>0</v>
      </c>
      <c r="I163" s="25">
        <v>0</v>
      </c>
      <c r="J163" s="22">
        <f>OR(F163&lt;&gt;0,G163&lt;&gt;0,H163&lt;&gt;0,I163&lt;&gt;0)*(F163 + (F163 = 0))*(G163 + (G163 = 0))*(H163 + (H163 = 0))*(I163 + (I163 = 0))</f>
        <v>1.78</v>
      </c>
      <c r="K163" s="20"/>
      <c r="L163" s="20"/>
      <c r="M163" s="48"/>
    </row>
    <row r="164" spans="1:13" x14ac:dyDescent="0.25">
      <c r="A164" s="20"/>
      <c r="B164" s="20"/>
      <c r="C164" s="20"/>
      <c r="D164" s="23"/>
      <c r="E164" s="20"/>
      <c r="F164" s="20"/>
      <c r="G164" s="20"/>
      <c r="H164" s="20"/>
      <c r="I164" s="20"/>
      <c r="J164" s="26" t="s">
        <v>97</v>
      </c>
      <c r="K164" s="27">
        <f>J163</f>
        <v>1.78</v>
      </c>
      <c r="L164" s="25">
        <v>301.61</v>
      </c>
      <c r="M164" s="49">
        <f>ROUND(K164*L164,2)</f>
        <v>536.87</v>
      </c>
    </row>
    <row r="165" spans="1:13" x14ac:dyDescent="0.25">
      <c r="A165" s="29"/>
      <c r="B165" s="29"/>
      <c r="C165" s="29"/>
      <c r="D165" s="30"/>
      <c r="E165" s="29"/>
      <c r="F165" s="29"/>
      <c r="G165" s="29"/>
      <c r="H165" s="29"/>
      <c r="I165" s="29"/>
      <c r="J165" s="29"/>
      <c r="K165" s="29"/>
      <c r="L165" s="29"/>
      <c r="M165" s="50"/>
    </row>
    <row r="166" spans="1:13" x14ac:dyDescent="0.25">
      <c r="A166" s="17" t="s">
        <v>98</v>
      </c>
      <c r="B166" s="18" t="s">
        <v>21</v>
      </c>
      <c r="C166" s="18" t="s">
        <v>29</v>
      </c>
      <c r="D166" s="19" t="s">
        <v>99</v>
      </c>
      <c r="E166" s="20"/>
      <c r="F166" s="20"/>
      <c r="G166" s="20"/>
      <c r="H166" s="20"/>
      <c r="I166" s="20"/>
      <c r="J166" s="20"/>
      <c r="K166" s="21">
        <f>K169</f>
        <v>1.78</v>
      </c>
      <c r="L166" s="22">
        <f>L169</f>
        <v>57.61</v>
      </c>
      <c r="M166" s="47">
        <f>M169</f>
        <v>102.55</v>
      </c>
    </row>
    <row r="167" spans="1:13" ht="33.75" x14ac:dyDescent="0.25">
      <c r="A167" s="20"/>
      <c r="B167" s="20"/>
      <c r="C167" s="20"/>
      <c r="D167" s="19" t="s">
        <v>100</v>
      </c>
      <c r="E167" s="20"/>
      <c r="F167" s="20"/>
      <c r="G167" s="20"/>
      <c r="H167" s="20"/>
      <c r="I167" s="20"/>
      <c r="J167" s="20"/>
      <c r="K167" s="20"/>
      <c r="L167" s="20"/>
      <c r="M167" s="48"/>
    </row>
    <row r="168" spans="1:13" x14ac:dyDescent="0.25">
      <c r="A168" s="20"/>
      <c r="B168" s="20"/>
      <c r="C168" s="20"/>
      <c r="D168" s="23"/>
      <c r="E168" s="18" t="s">
        <v>127</v>
      </c>
      <c r="F168" s="24">
        <v>1</v>
      </c>
      <c r="G168" s="25">
        <v>1.78</v>
      </c>
      <c r="H168" s="25">
        <v>0</v>
      </c>
      <c r="I168" s="25">
        <v>0</v>
      </c>
      <c r="J168" s="22">
        <f>OR(F168&lt;&gt;0,G168&lt;&gt;0,H168&lt;&gt;0,I168&lt;&gt;0)*(F168 + (F168 = 0))*(G168 + (G168 = 0))*(H168 + (H168 = 0))*(I168 + (I168 = 0))</f>
        <v>1.78</v>
      </c>
      <c r="K168" s="20"/>
      <c r="L168" s="20"/>
      <c r="M168" s="48"/>
    </row>
    <row r="169" spans="1:13" x14ac:dyDescent="0.25">
      <c r="A169" s="20"/>
      <c r="B169" s="20"/>
      <c r="C169" s="20"/>
      <c r="D169" s="23"/>
      <c r="E169" s="20"/>
      <c r="F169" s="20"/>
      <c r="G169" s="20"/>
      <c r="H169" s="20"/>
      <c r="I169" s="20"/>
      <c r="J169" s="26" t="s">
        <v>101</v>
      </c>
      <c r="K169" s="27">
        <f>J168</f>
        <v>1.78</v>
      </c>
      <c r="L169" s="25">
        <v>57.61</v>
      </c>
      <c r="M169" s="49">
        <f>ROUND(K169*L169,2)</f>
        <v>102.55</v>
      </c>
    </row>
    <row r="170" spans="1:13" x14ac:dyDescent="0.25">
      <c r="A170" s="29"/>
      <c r="B170" s="29"/>
      <c r="C170" s="29"/>
      <c r="D170" s="30"/>
      <c r="E170" s="29"/>
      <c r="F170" s="29"/>
      <c r="G170" s="29"/>
      <c r="H170" s="29"/>
      <c r="I170" s="29"/>
      <c r="J170" s="29"/>
      <c r="K170" s="29"/>
      <c r="L170" s="29"/>
      <c r="M170" s="50"/>
    </row>
    <row r="171" spans="1:13" x14ac:dyDescent="0.25">
      <c r="A171" s="17" t="s">
        <v>112</v>
      </c>
      <c r="B171" s="18" t="s">
        <v>21</v>
      </c>
      <c r="C171" s="18" t="s">
        <v>113</v>
      </c>
      <c r="D171" s="19" t="s">
        <v>114</v>
      </c>
      <c r="E171" s="20"/>
      <c r="F171" s="20"/>
      <c r="G171" s="20"/>
      <c r="H171" s="20"/>
      <c r="I171" s="20"/>
      <c r="J171" s="20"/>
      <c r="K171" s="21">
        <f>K175</f>
        <v>50</v>
      </c>
      <c r="L171" s="22">
        <f>L175</f>
        <v>2</v>
      </c>
      <c r="M171" s="47">
        <f>M175</f>
        <v>100</v>
      </c>
    </row>
    <row r="172" spans="1:13" ht="33.75" x14ac:dyDescent="0.25">
      <c r="A172" s="20"/>
      <c r="B172" s="20"/>
      <c r="C172" s="20"/>
      <c r="D172" s="19" t="s">
        <v>115</v>
      </c>
      <c r="E172" s="20"/>
      <c r="F172" s="20"/>
      <c r="G172" s="20"/>
      <c r="H172" s="20"/>
      <c r="I172" s="20"/>
      <c r="J172" s="20"/>
      <c r="K172" s="20"/>
      <c r="L172" s="20"/>
      <c r="M172" s="48"/>
    </row>
    <row r="173" spans="1:13" x14ac:dyDescent="0.25">
      <c r="A173" s="20"/>
      <c r="B173" s="20"/>
      <c r="C173" s="20"/>
      <c r="D173" s="23"/>
      <c r="E173" s="18" t="s">
        <v>128</v>
      </c>
      <c r="F173" s="24">
        <v>46</v>
      </c>
      <c r="G173" s="25">
        <v>0</v>
      </c>
      <c r="H173" s="25">
        <v>0</v>
      </c>
      <c r="I173" s="25">
        <v>0</v>
      </c>
      <c r="J173" s="22">
        <f>OR(F173&lt;&gt;0,G173&lt;&gt;0,H173&lt;&gt;0,I173&lt;&gt;0)*(F173 + (F173 = 0))*(G173 + (G173 = 0))*(H173 + (H173 = 0))*(I173 + (I173 = 0))</f>
        <v>46</v>
      </c>
      <c r="K173" s="20"/>
      <c r="L173" s="20"/>
      <c r="M173" s="48"/>
    </row>
    <row r="174" spans="1:13" x14ac:dyDescent="0.25">
      <c r="A174" s="20"/>
      <c r="B174" s="20"/>
      <c r="C174" s="20"/>
      <c r="D174" s="23"/>
      <c r="E174" s="18" t="s">
        <v>129</v>
      </c>
      <c r="F174" s="24">
        <v>4</v>
      </c>
      <c r="G174" s="25">
        <v>0</v>
      </c>
      <c r="H174" s="25">
        <v>0</v>
      </c>
      <c r="I174" s="25">
        <v>0</v>
      </c>
      <c r="J174" s="22">
        <f>OR(F174&lt;&gt;0,G174&lt;&gt;0,H174&lt;&gt;0,I174&lt;&gt;0)*(F174 + (F174 = 0))*(G174 + (G174 = 0))*(H174 + (H174 = 0))*(I174 + (I174 = 0))</f>
        <v>4</v>
      </c>
      <c r="K174" s="20"/>
      <c r="L174" s="20"/>
      <c r="M174" s="48"/>
    </row>
    <row r="175" spans="1:13" x14ac:dyDescent="0.25">
      <c r="A175" s="20"/>
      <c r="B175" s="20"/>
      <c r="C175" s="20"/>
      <c r="D175" s="23"/>
      <c r="E175" s="20"/>
      <c r="F175" s="20"/>
      <c r="G175" s="20"/>
      <c r="H175" s="20"/>
      <c r="I175" s="20"/>
      <c r="J175" s="26" t="s">
        <v>117</v>
      </c>
      <c r="K175" s="27">
        <f>SUM(J173:J174)</f>
        <v>50</v>
      </c>
      <c r="L175" s="25">
        <v>2</v>
      </c>
      <c r="M175" s="49">
        <f>ROUND(K175*L175,2)</f>
        <v>100</v>
      </c>
    </row>
    <row r="176" spans="1:13" x14ac:dyDescent="0.25">
      <c r="A176" s="29"/>
      <c r="B176" s="29"/>
      <c r="C176" s="29"/>
      <c r="D176" s="30"/>
      <c r="E176" s="29"/>
      <c r="F176" s="29"/>
      <c r="G176" s="29"/>
      <c r="H176" s="29"/>
      <c r="I176" s="29"/>
      <c r="J176" s="29"/>
      <c r="K176" s="29"/>
      <c r="L176" s="29"/>
      <c r="M176" s="50"/>
    </row>
    <row r="177" spans="1:13" x14ac:dyDescent="0.25">
      <c r="A177" s="20"/>
      <c r="B177" s="20"/>
      <c r="C177" s="20"/>
      <c r="D177" s="23"/>
      <c r="E177" s="20"/>
      <c r="F177" s="20"/>
      <c r="G177" s="20"/>
      <c r="H177" s="20"/>
      <c r="I177" s="20"/>
      <c r="J177" s="26" t="s">
        <v>130</v>
      </c>
      <c r="K177" s="31">
        <v>1</v>
      </c>
      <c r="L177" s="28">
        <f>M155+M161+M166+M171</f>
        <v>1402.2</v>
      </c>
      <c r="M177" s="49">
        <f>ROUND(K177*L177,2)</f>
        <v>1402.2</v>
      </c>
    </row>
    <row r="178" spans="1:13" x14ac:dyDescent="0.25">
      <c r="A178" s="29"/>
      <c r="B178" s="29"/>
      <c r="C178" s="29"/>
      <c r="D178" s="30"/>
      <c r="E178" s="29"/>
      <c r="F178" s="29"/>
      <c r="G178" s="29"/>
      <c r="H178" s="29"/>
      <c r="I178" s="29"/>
      <c r="J178" s="29"/>
      <c r="K178" s="29"/>
      <c r="L178" s="29"/>
      <c r="M178" s="50"/>
    </row>
    <row r="179" spans="1:13" x14ac:dyDescent="0.25">
      <c r="A179" s="20"/>
      <c r="B179" s="20"/>
      <c r="C179" s="20"/>
      <c r="D179" s="23"/>
      <c r="E179" s="20"/>
      <c r="F179" s="20"/>
      <c r="G179" s="20"/>
      <c r="H179" s="20"/>
      <c r="I179" s="20"/>
      <c r="J179" s="26" t="s">
        <v>131</v>
      </c>
      <c r="K179" s="32">
        <v>1</v>
      </c>
      <c r="L179" s="28">
        <f>M154</f>
        <v>1402.2</v>
      </c>
      <c r="M179" s="49">
        <f>ROUND(K179*L179,2)</f>
        <v>1402.2</v>
      </c>
    </row>
    <row r="180" spans="1:13" x14ac:dyDescent="0.25">
      <c r="A180" s="29"/>
      <c r="B180" s="29"/>
      <c r="C180" s="29"/>
      <c r="D180" s="30"/>
      <c r="E180" s="29"/>
      <c r="F180" s="29"/>
      <c r="G180" s="29"/>
      <c r="H180" s="29"/>
      <c r="I180" s="29"/>
      <c r="J180" s="29"/>
      <c r="K180" s="29"/>
      <c r="L180" s="29"/>
      <c r="M180" s="50"/>
    </row>
    <row r="181" spans="1:13" collapsed="1" x14ac:dyDescent="0.25">
      <c r="A181" s="7" t="s">
        <v>132</v>
      </c>
      <c r="B181" s="7" t="s">
        <v>15</v>
      </c>
      <c r="C181" s="7" t="s">
        <v>16</v>
      </c>
      <c r="D181" s="8" t="s">
        <v>133</v>
      </c>
      <c r="E181" s="9"/>
      <c r="F181" s="9"/>
      <c r="G181" s="9"/>
      <c r="H181" s="9"/>
      <c r="I181" s="9"/>
      <c r="J181" s="9"/>
      <c r="K181" s="10">
        <f>K216</f>
        <v>1</v>
      </c>
      <c r="L181" s="11">
        <f>L216</f>
        <v>4427.93</v>
      </c>
      <c r="M181" s="45">
        <f>M216</f>
        <v>4427.93</v>
      </c>
    </row>
    <row r="182" spans="1:13" x14ac:dyDescent="0.25">
      <c r="A182" s="12" t="s">
        <v>134</v>
      </c>
      <c r="B182" s="12" t="s">
        <v>15</v>
      </c>
      <c r="C182" s="12" t="s">
        <v>16</v>
      </c>
      <c r="D182" s="13" t="s">
        <v>19</v>
      </c>
      <c r="E182" s="14"/>
      <c r="F182" s="14"/>
      <c r="G182" s="14"/>
      <c r="H182" s="14"/>
      <c r="I182" s="14"/>
      <c r="J182" s="14"/>
      <c r="K182" s="15">
        <f>K214</f>
        <v>1</v>
      </c>
      <c r="L182" s="16">
        <f>L214</f>
        <v>4427.93</v>
      </c>
      <c r="M182" s="46">
        <f>M214</f>
        <v>4427.93</v>
      </c>
    </row>
    <row r="183" spans="1:13" x14ac:dyDescent="0.25">
      <c r="A183" s="17" t="s">
        <v>135</v>
      </c>
      <c r="B183" s="18" t="s">
        <v>21</v>
      </c>
      <c r="C183" s="18" t="s">
        <v>29</v>
      </c>
      <c r="D183" s="19" t="s">
        <v>136</v>
      </c>
      <c r="E183" s="20"/>
      <c r="F183" s="20"/>
      <c r="G183" s="20"/>
      <c r="H183" s="20"/>
      <c r="I183" s="20"/>
      <c r="J183" s="20"/>
      <c r="K183" s="21">
        <f>K186</f>
        <v>3.9</v>
      </c>
      <c r="L183" s="22">
        <f>L186</f>
        <v>260.58</v>
      </c>
      <c r="M183" s="47">
        <f>M186</f>
        <v>1016.26</v>
      </c>
    </row>
    <row r="184" spans="1:13" ht="56.25" x14ac:dyDescent="0.25">
      <c r="A184" s="20"/>
      <c r="B184" s="20"/>
      <c r="C184" s="20"/>
      <c r="D184" s="19" t="s">
        <v>137</v>
      </c>
      <c r="E184" s="20"/>
      <c r="F184" s="20"/>
      <c r="G184" s="20"/>
      <c r="H184" s="20"/>
      <c r="I184" s="20"/>
      <c r="J184" s="20"/>
      <c r="K184" s="20"/>
      <c r="L184" s="20"/>
      <c r="M184" s="48"/>
    </row>
    <row r="185" spans="1:13" x14ac:dyDescent="0.25">
      <c r="A185" s="20"/>
      <c r="B185" s="20"/>
      <c r="C185" s="20"/>
      <c r="D185" s="23"/>
      <c r="E185" s="18" t="s">
        <v>138</v>
      </c>
      <c r="F185" s="24">
        <v>1</v>
      </c>
      <c r="G185" s="25">
        <v>3.9</v>
      </c>
      <c r="H185" s="25">
        <v>0</v>
      </c>
      <c r="I185" s="25">
        <v>0</v>
      </c>
      <c r="J185" s="22">
        <f>OR(F185&lt;&gt;0,G185&lt;&gt;0,H185&lt;&gt;0,I185&lt;&gt;0)*(F185 + (F185 = 0))*(G185 + (G185 = 0))*(H185 + (H185 = 0))*(I185 + (I185 = 0))</f>
        <v>3.9</v>
      </c>
      <c r="K185" s="20"/>
      <c r="L185" s="20"/>
      <c r="M185" s="48"/>
    </row>
    <row r="186" spans="1:13" x14ac:dyDescent="0.25">
      <c r="A186" s="20"/>
      <c r="B186" s="20"/>
      <c r="C186" s="20"/>
      <c r="D186" s="23"/>
      <c r="E186" s="20"/>
      <c r="F186" s="20"/>
      <c r="G186" s="20"/>
      <c r="H186" s="20"/>
      <c r="I186" s="20"/>
      <c r="J186" s="26" t="s">
        <v>139</v>
      </c>
      <c r="K186" s="27">
        <f>J185</f>
        <v>3.9</v>
      </c>
      <c r="L186" s="25">
        <v>260.58</v>
      </c>
      <c r="M186" s="49">
        <f>ROUND(K186*L186,2)</f>
        <v>1016.26</v>
      </c>
    </row>
    <row r="187" spans="1:13" x14ac:dyDescent="0.25">
      <c r="A187" s="29"/>
      <c r="B187" s="29"/>
      <c r="C187" s="29"/>
      <c r="D187" s="30"/>
      <c r="E187" s="29"/>
      <c r="F187" s="29"/>
      <c r="G187" s="29"/>
      <c r="H187" s="29"/>
      <c r="I187" s="29"/>
      <c r="J187" s="29"/>
      <c r="K187" s="29"/>
      <c r="L187" s="29"/>
      <c r="M187" s="50"/>
    </row>
    <row r="188" spans="1:13" ht="22.5" x14ac:dyDescent="0.25">
      <c r="A188" s="17" t="s">
        <v>140</v>
      </c>
      <c r="B188" s="18" t="s">
        <v>21</v>
      </c>
      <c r="C188" s="18" t="s">
        <v>29</v>
      </c>
      <c r="D188" s="19" t="s">
        <v>141</v>
      </c>
      <c r="E188" s="20"/>
      <c r="F188" s="20"/>
      <c r="G188" s="20"/>
      <c r="H188" s="20"/>
      <c r="I188" s="20"/>
      <c r="J188" s="20"/>
      <c r="K188" s="21">
        <f>K191</f>
        <v>1.7</v>
      </c>
      <c r="L188" s="22">
        <f>L191</f>
        <v>500</v>
      </c>
      <c r="M188" s="47">
        <f>M191</f>
        <v>850</v>
      </c>
    </row>
    <row r="189" spans="1:13" ht="22.5" x14ac:dyDescent="0.25">
      <c r="A189" s="20"/>
      <c r="B189" s="20"/>
      <c r="C189" s="20"/>
      <c r="D189" s="19" t="s">
        <v>142</v>
      </c>
      <c r="E189" s="20"/>
      <c r="F189" s="20"/>
      <c r="G189" s="20"/>
      <c r="H189" s="20"/>
      <c r="I189" s="20"/>
      <c r="J189" s="20"/>
      <c r="K189" s="20"/>
      <c r="L189" s="20"/>
      <c r="M189" s="48"/>
    </row>
    <row r="190" spans="1:13" x14ac:dyDescent="0.25">
      <c r="A190" s="20"/>
      <c r="B190" s="20"/>
      <c r="C190" s="20"/>
      <c r="D190" s="23"/>
      <c r="E190" s="18" t="s">
        <v>138</v>
      </c>
      <c r="F190" s="24">
        <v>1</v>
      </c>
      <c r="G190" s="25">
        <v>1.7</v>
      </c>
      <c r="H190" s="25">
        <v>0</v>
      </c>
      <c r="I190" s="25">
        <v>0</v>
      </c>
      <c r="J190" s="22">
        <f>OR(F190&lt;&gt;0,G190&lt;&gt;0,H190&lt;&gt;0,I190&lt;&gt;0)*(F190 + (F190 = 0))*(G190 + (G190 = 0))*(H190 + (H190 = 0))*(I190 + (I190 = 0))</f>
        <v>1.7</v>
      </c>
      <c r="K190" s="20"/>
      <c r="L190" s="20"/>
      <c r="M190" s="48"/>
    </row>
    <row r="191" spans="1:13" x14ac:dyDescent="0.25">
      <c r="A191" s="20"/>
      <c r="B191" s="20"/>
      <c r="C191" s="20"/>
      <c r="D191" s="23"/>
      <c r="E191" s="20"/>
      <c r="F191" s="20"/>
      <c r="G191" s="20"/>
      <c r="H191" s="20"/>
      <c r="I191" s="20"/>
      <c r="J191" s="26" t="s">
        <v>143</v>
      </c>
      <c r="K191" s="27">
        <f>J190</f>
        <v>1.7</v>
      </c>
      <c r="L191" s="25">
        <v>500</v>
      </c>
      <c r="M191" s="49">
        <f>ROUND(K191*L191,2)</f>
        <v>850</v>
      </c>
    </row>
    <row r="192" spans="1:13" x14ac:dyDescent="0.25">
      <c r="A192" s="29"/>
      <c r="B192" s="29"/>
      <c r="C192" s="29"/>
      <c r="D192" s="30"/>
      <c r="E192" s="29"/>
      <c r="F192" s="29"/>
      <c r="G192" s="29"/>
      <c r="H192" s="29"/>
      <c r="I192" s="29"/>
      <c r="J192" s="29"/>
      <c r="K192" s="29"/>
      <c r="L192" s="29"/>
      <c r="M192" s="50"/>
    </row>
    <row r="193" spans="1:13" x14ac:dyDescent="0.25">
      <c r="A193" s="17" t="s">
        <v>144</v>
      </c>
      <c r="B193" s="18" t="s">
        <v>21</v>
      </c>
      <c r="C193" s="18" t="s">
        <v>29</v>
      </c>
      <c r="D193" s="19" t="s">
        <v>145</v>
      </c>
      <c r="E193" s="20"/>
      <c r="F193" s="20"/>
      <c r="G193" s="20"/>
      <c r="H193" s="20"/>
      <c r="I193" s="20"/>
      <c r="J193" s="20"/>
      <c r="K193" s="21">
        <f>K196</f>
        <v>3.2</v>
      </c>
      <c r="L193" s="22">
        <f>L196</f>
        <v>37.979999999999997</v>
      </c>
      <c r="M193" s="47">
        <f>M196</f>
        <v>121.54</v>
      </c>
    </row>
    <row r="194" spans="1:13" ht="45" x14ac:dyDescent="0.25">
      <c r="A194" s="20"/>
      <c r="B194" s="20"/>
      <c r="C194" s="20"/>
      <c r="D194" s="19" t="s">
        <v>146</v>
      </c>
      <c r="E194" s="20"/>
      <c r="F194" s="20"/>
      <c r="G194" s="20"/>
      <c r="H194" s="20"/>
      <c r="I194" s="20"/>
      <c r="J194" s="20"/>
      <c r="K194" s="20"/>
      <c r="L194" s="20"/>
      <c r="M194" s="48"/>
    </row>
    <row r="195" spans="1:13" x14ac:dyDescent="0.25">
      <c r="A195" s="20"/>
      <c r="B195" s="20"/>
      <c r="C195" s="20"/>
      <c r="D195" s="23"/>
      <c r="E195" s="18" t="s">
        <v>138</v>
      </c>
      <c r="F195" s="24">
        <v>1</v>
      </c>
      <c r="G195" s="25">
        <v>3.2</v>
      </c>
      <c r="H195" s="25">
        <v>0</v>
      </c>
      <c r="I195" s="25">
        <v>0</v>
      </c>
      <c r="J195" s="22">
        <f>OR(F195&lt;&gt;0,G195&lt;&gt;0,H195&lt;&gt;0,I195&lt;&gt;0)*(F195 + (F195 = 0))*(G195 + (G195 = 0))*(H195 + (H195 = 0))*(I195 + (I195 = 0))</f>
        <v>3.2</v>
      </c>
      <c r="K195" s="20"/>
      <c r="L195" s="20"/>
      <c r="M195" s="48"/>
    </row>
    <row r="196" spans="1:13" x14ac:dyDescent="0.25">
      <c r="A196" s="20"/>
      <c r="B196" s="20"/>
      <c r="C196" s="20"/>
      <c r="D196" s="23"/>
      <c r="E196" s="20"/>
      <c r="F196" s="20"/>
      <c r="G196" s="20"/>
      <c r="H196" s="20"/>
      <c r="I196" s="20"/>
      <c r="J196" s="26" t="s">
        <v>147</v>
      </c>
      <c r="K196" s="27">
        <f>J195</f>
        <v>3.2</v>
      </c>
      <c r="L196" s="25">
        <v>37.979999999999997</v>
      </c>
      <c r="M196" s="49">
        <f>ROUND(K196*L196,2)</f>
        <v>121.54</v>
      </c>
    </row>
    <row r="197" spans="1:13" x14ac:dyDescent="0.25">
      <c r="A197" s="29"/>
      <c r="B197" s="29"/>
      <c r="C197" s="29"/>
      <c r="D197" s="30"/>
      <c r="E197" s="29"/>
      <c r="F197" s="29"/>
      <c r="G197" s="29"/>
      <c r="H197" s="29"/>
      <c r="I197" s="29"/>
      <c r="J197" s="29"/>
      <c r="K197" s="29"/>
      <c r="L197" s="29"/>
      <c r="M197" s="50"/>
    </row>
    <row r="198" spans="1:13" x14ac:dyDescent="0.25">
      <c r="A198" s="17" t="s">
        <v>148</v>
      </c>
      <c r="B198" s="18" t="s">
        <v>21</v>
      </c>
      <c r="C198" s="18" t="s">
        <v>113</v>
      </c>
      <c r="D198" s="19" t="s">
        <v>149</v>
      </c>
      <c r="E198" s="20"/>
      <c r="F198" s="20"/>
      <c r="G198" s="20"/>
      <c r="H198" s="20"/>
      <c r="I198" s="20"/>
      <c r="J198" s="20"/>
      <c r="K198" s="21">
        <f>K201</f>
        <v>1</v>
      </c>
      <c r="L198" s="22">
        <f>L201</f>
        <v>1500</v>
      </c>
      <c r="M198" s="47">
        <f>M201</f>
        <v>1500</v>
      </c>
    </row>
    <row r="199" spans="1:13" ht="33.75" x14ac:dyDescent="0.25">
      <c r="A199" s="20"/>
      <c r="B199" s="20"/>
      <c r="C199" s="20"/>
      <c r="D199" s="19" t="s">
        <v>150</v>
      </c>
      <c r="E199" s="20"/>
      <c r="F199" s="20"/>
      <c r="G199" s="20"/>
      <c r="H199" s="20"/>
      <c r="I199" s="20"/>
      <c r="J199" s="20"/>
      <c r="K199" s="20"/>
      <c r="L199" s="20"/>
      <c r="M199" s="48"/>
    </row>
    <row r="200" spans="1:13" x14ac:dyDescent="0.25">
      <c r="A200" s="20"/>
      <c r="B200" s="20"/>
      <c r="C200" s="20"/>
      <c r="D200" s="23"/>
      <c r="E200" s="18" t="s">
        <v>151</v>
      </c>
      <c r="F200" s="24">
        <v>1</v>
      </c>
      <c r="G200" s="25">
        <v>0</v>
      </c>
      <c r="H200" s="25">
        <v>0</v>
      </c>
      <c r="I200" s="25">
        <v>0</v>
      </c>
      <c r="J200" s="22">
        <f>OR(F200&lt;&gt;0,G200&lt;&gt;0,H200&lt;&gt;0,I200&lt;&gt;0)*(F200 + (F200 = 0))*(G200 + (G200 = 0))*(H200 + (H200 = 0))*(I200 + (I200 = 0))</f>
        <v>1</v>
      </c>
      <c r="K200" s="20"/>
      <c r="L200" s="20"/>
      <c r="M200" s="48"/>
    </row>
    <row r="201" spans="1:13" x14ac:dyDescent="0.25">
      <c r="A201" s="20"/>
      <c r="B201" s="20"/>
      <c r="C201" s="20"/>
      <c r="D201" s="23"/>
      <c r="E201" s="20"/>
      <c r="F201" s="20"/>
      <c r="G201" s="20"/>
      <c r="H201" s="20"/>
      <c r="I201" s="20"/>
      <c r="J201" s="26" t="s">
        <v>152</v>
      </c>
      <c r="K201" s="27">
        <f>J200</f>
        <v>1</v>
      </c>
      <c r="L201" s="25">
        <v>1500</v>
      </c>
      <c r="M201" s="49">
        <f>ROUND(K201*L201,2)</f>
        <v>1500</v>
      </c>
    </row>
    <row r="202" spans="1:13" x14ac:dyDescent="0.25">
      <c r="A202" s="29"/>
      <c r="B202" s="29"/>
      <c r="C202" s="29"/>
      <c r="D202" s="30"/>
      <c r="E202" s="29"/>
      <c r="F202" s="29"/>
      <c r="G202" s="29"/>
      <c r="H202" s="29"/>
      <c r="I202" s="29"/>
      <c r="J202" s="29"/>
      <c r="K202" s="29"/>
      <c r="L202" s="29"/>
      <c r="M202" s="50"/>
    </row>
    <row r="203" spans="1:13" x14ac:dyDescent="0.25">
      <c r="A203" s="17" t="s">
        <v>68</v>
      </c>
      <c r="B203" s="18" t="s">
        <v>21</v>
      </c>
      <c r="C203" s="18" t="s">
        <v>59</v>
      </c>
      <c r="D203" s="19" t="s">
        <v>69</v>
      </c>
      <c r="E203" s="20"/>
      <c r="F203" s="20"/>
      <c r="G203" s="20"/>
      <c r="H203" s="20"/>
      <c r="I203" s="20"/>
      <c r="J203" s="20"/>
      <c r="K203" s="21">
        <f>K206</f>
        <v>0.5</v>
      </c>
      <c r="L203" s="22">
        <f>L206</f>
        <v>70</v>
      </c>
      <c r="M203" s="47">
        <f>M206</f>
        <v>35</v>
      </c>
    </row>
    <row r="204" spans="1:13" ht="90" x14ac:dyDescent="0.25">
      <c r="A204" s="20"/>
      <c r="B204" s="20"/>
      <c r="C204" s="20"/>
      <c r="D204" s="19" t="s">
        <v>70</v>
      </c>
      <c r="E204" s="20"/>
      <c r="F204" s="20"/>
      <c r="G204" s="20"/>
      <c r="H204" s="20"/>
      <c r="I204" s="20"/>
      <c r="J204" s="20"/>
      <c r="K204" s="20"/>
      <c r="L204" s="20"/>
      <c r="M204" s="48"/>
    </row>
    <row r="205" spans="1:13" x14ac:dyDescent="0.25">
      <c r="A205" s="20"/>
      <c r="B205" s="20"/>
      <c r="C205" s="20"/>
      <c r="D205" s="23"/>
      <c r="E205" s="18" t="s">
        <v>138</v>
      </c>
      <c r="F205" s="24">
        <v>1</v>
      </c>
      <c r="G205" s="25">
        <v>0.65</v>
      </c>
      <c r="H205" s="25">
        <v>0.77</v>
      </c>
      <c r="I205" s="25">
        <v>0</v>
      </c>
      <c r="J205" s="22">
        <f>OR(F205&lt;&gt;0,G205&lt;&gt;0,H205&lt;&gt;0,I205&lt;&gt;0)*(F205 + (F205 = 0))*(G205 + (G205 = 0))*(H205 + (H205 = 0))*(I205 + (I205 = 0))</f>
        <v>0.5</v>
      </c>
      <c r="K205" s="20"/>
      <c r="L205" s="20"/>
      <c r="M205" s="48"/>
    </row>
    <row r="206" spans="1:13" x14ac:dyDescent="0.25">
      <c r="A206" s="20"/>
      <c r="B206" s="20"/>
      <c r="C206" s="20"/>
      <c r="D206" s="23"/>
      <c r="E206" s="20"/>
      <c r="F206" s="20"/>
      <c r="G206" s="20"/>
      <c r="H206" s="20"/>
      <c r="I206" s="20"/>
      <c r="J206" s="26" t="s">
        <v>72</v>
      </c>
      <c r="K206" s="27">
        <f>J205</f>
        <v>0.5</v>
      </c>
      <c r="L206" s="25">
        <v>70</v>
      </c>
      <c r="M206" s="49">
        <f>ROUND(K206*L206,2)</f>
        <v>35</v>
      </c>
    </row>
    <row r="207" spans="1:13" x14ac:dyDescent="0.25">
      <c r="A207" s="29"/>
      <c r="B207" s="29"/>
      <c r="C207" s="29"/>
      <c r="D207" s="30"/>
      <c r="E207" s="29"/>
      <c r="F207" s="29"/>
      <c r="G207" s="29"/>
      <c r="H207" s="29"/>
      <c r="I207" s="29"/>
      <c r="J207" s="29"/>
      <c r="K207" s="29"/>
      <c r="L207" s="29"/>
      <c r="M207" s="50"/>
    </row>
    <row r="208" spans="1:13" x14ac:dyDescent="0.25">
      <c r="A208" s="17" t="s">
        <v>20</v>
      </c>
      <c r="B208" s="18" t="s">
        <v>21</v>
      </c>
      <c r="C208" s="18" t="s">
        <v>22</v>
      </c>
      <c r="D208" s="19" t="s">
        <v>23</v>
      </c>
      <c r="E208" s="20"/>
      <c r="F208" s="20"/>
      <c r="G208" s="20"/>
      <c r="H208" s="20"/>
      <c r="I208" s="20"/>
      <c r="J208" s="20"/>
      <c r="K208" s="21">
        <f>K212</f>
        <v>37.049999999999997</v>
      </c>
      <c r="L208" s="22">
        <f>L212</f>
        <v>24.43</v>
      </c>
      <c r="M208" s="47">
        <f>M212</f>
        <v>905.13</v>
      </c>
    </row>
    <row r="209" spans="1:13" ht="33.75" x14ac:dyDescent="0.25">
      <c r="A209" s="20"/>
      <c r="B209" s="20"/>
      <c r="C209" s="20"/>
      <c r="D209" s="19" t="s">
        <v>24</v>
      </c>
      <c r="E209" s="20"/>
      <c r="F209" s="20"/>
      <c r="G209" s="20"/>
      <c r="H209" s="20"/>
      <c r="I209" s="20"/>
      <c r="J209" s="20"/>
      <c r="K209" s="20"/>
      <c r="L209" s="20"/>
      <c r="M209" s="48"/>
    </row>
    <row r="210" spans="1:13" x14ac:dyDescent="0.25">
      <c r="A210" s="20"/>
      <c r="B210" s="20"/>
      <c r="C210" s="20"/>
      <c r="D210" s="23"/>
      <c r="E210" s="18" t="s">
        <v>138</v>
      </c>
      <c r="F210" s="24">
        <v>2</v>
      </c>
      <c r="G210" s="25">
        <v>0.65</v>
      </c>
      <c r="H210" s="25">
        <v>0</v>
      </c>
      <c r="I210" s="25">
        <v>17.899999999999999</v>
      </c>
      <c r="J210" s="22">
        <f>OR(F210&lt;&gt;0,G210&lt;&gt;0,H210&lt;&gt;0,I210&lt;&gt;0)*(F210 + (F210 = 0))*(G210 + (G210 = 0))*(H210 + (H210 = 0))*(I210 + (I210 = 0))</f>
        <v>23.27</v>
      </c>
      <c r="K210" s="20"/>
      <c r="L210" s="20"/>
      <c r="M210" s="48"/>
    </row>
    <row r="211" spans="1:13" x14ac:dyDescent="0.25">
      <c r="A211" s="20"/>
      <c r="B211" s="20"/>
      <c r="C211" s="20"/>
      <c r="D211" s="23"/>
      <c r="E211" s="18" t="s">
        <v>16</v>
      </c>
      <c r="F211" s="24">
        <v>1</v>
      </c>
      <c r="G211" s="25">
        <v>0.77</v>
      </c>
      <c r="H211" s="25">
        <v>0</v>
      </c>
      <c r="I211" s="25">
        <v>17.899999999999999</v>
      </c>
      <c r="J211" s="22">
        <f>OR(F211&lt;&gt;0,G211&lt;&gt;0,H211&lt;&gt;0,I211&lt;&gt;0)*(F211 + (F211 = 0))*(G211 + (G211 = 0))*(H211 + (H211 = 0))*(I211 + (I211 = 0))</f>
        <v>13.78</v>
      </c>
      <c r="K211" s="20"/>
      <c r="L211" s="20"/>
      <c r="M211" s="48"/>
    </row>
    <row r="212" spans="1:13" x14ac:dyDescent="0.25">
      <c r="A212" s="20"/>
      <c r="B212" s="20"/>
      <c r="C212" s="20"/>
      <c r="D212" s="23"/>
      <c r="E212" s="20"/>
      <c r="F212" s="20"/>
      <c r="G212" s="20"/>
      <c r="H212" s="20"/>
      <c r="I212" s="20"/>
      <c r="J212" s="26" t="s">
        <v>27</v>
      </c>
      <c r="K212" s="27">
        <f>SUM(J210:J211)</f>
        <v>37.049999999999997</v>
      </c>
      <c r="L212" s="25">
        <v>24.43</v>
      </c>
      <c r="M212" s="49">
        <f>ROUND(K212*L212,2)</f>
        <v>905.13</v>
      </c>
    </row>
    <row r="213" spans="1:13" x14ac:dyDescent="0.25">
      <c r="A213" s="29"/>
      <c r="B213" s="29"/>
      <c r="C213" s="29"/>
      <c r="D213" s="30"/>
      <c r="E213" s="29"/>
      <c r="F213" s="29"/>
      <c r="G213" s="29"/>
      <c r="H213" s="29"/>
      <c r="I213" s="29"/>
      <c r="J213" s="29"/>
      <c r="K213" s="29"/>
      <c r="L213" s="29"/>
      <c r="M213" s="50"/>
    </row>
    <row r="214" spans="1:13" x14ac:dyDescent="0.25">
      <c r="A214" s="20"/>
      <c r="B214" s="20"/>
      <c r="C214" s="20"/>
      <c r="D214" s="23"/>
      <c r="E214" s="20"/>
      <c r="F214" s="20"/>
      <c r="G214" s="20"/>
      <c r="H214" s="20"/>
      <c r="I214" s="20"/>
      <c r="J214" s="26" t="s">
        <v>153</v>
      </c>
      <c r="K214" s="31">
        <v>1</v>
      </c>
      <c r="L214" s="28">
        <f>M183+M188+M193+M198+M203+M208</f>
        <v>4427.93</v>
      </c>
      <c r="M214" s="49">
        <f>ROUND(K214*L214,2)</f>
        <v>4427.93</v>
      </c>
    </row>
    <row r="215" spans="1:13" x14ac:dyDescent="0.25">
      <c r="A215" s="29"/>
      <c r="B215" s="29"/>
      <c r="C215" s="29"/>
      <c r="D215" s="30"/>
      <c r="E215" s="29"/>
      <c r="F215" s="29"/>
      <c r="G215" s="29"/>
      <c r="H215" s="29"/>
      <c r="I215" s="29"/>
      <c r="J215" s="29"/>
      <c r="K215" s="29"/>
      <c r="L215" s="29"/>
      <c r="M215" s="50"/>
    </row>
    <row r="216" spans="1:13" x14ac:dyDescent="0.25">
      <c r="A216" s="20"/>
      <c r="B216" s="20"/>
      <c r="C216" s="20"/>
      <c r="D216" s="23"/>
      <c r="E216" s="20"/>
      <c r="F216" s="20"/>
      <c r="G216" s="20"/>
      <c r="H216" s="20"/>
      <c r="I216" s="20"/>
      <c r="J216" s="26" t="s">
        <v>154</v>
      </c>
      <c r="K216" s="32">
        <v>1</v>
      </c>
      <c r="L216" s="28">
        <f>M182</f>
        <v>4427.93</v>
      </c>
      <c r="M216" s="49">
        <f>ROUND(K216*L216,2)</f>
        <v>4427.93</v>
      </c>
    </row>
    <row r="217" spans="1:13" x14ac:dyDescent="0.25">
      <c r="A217" s="29"/>
      <c r="B217" s="29"/>
      <c r="C217" s="29"/>
      <c r="D217" s="30"/>
      <c r="E217" s="29"/>
      <c r="F217" s="29"/>
      <c r="G217" s="29"/>
      <c r="H217" s="29"/>
      <c r="I217" s="29"/>
      <c r="J217" s="29"/>
      <c r="K217" s="29"/>
      <c r="L217" s="29"/>
      <c r="M217" s="50"/>
    </row>
    <row r="218" spans="1:13" collapsed="1" x14ac:dyDescent="0.25">
      <c r="A218" s="7" t="s">
        <v>155</v>
      </c>
      <c r="B218" s="7" t="s">
        <v>15</v>
      </c>
      <c r="C218" s="7" t="s">
        <v>16</v>
      </c>
      <c r="D218" s="8" t="s">
        <v>156</v>
      </c>
      <c r="E218" s="9"/>
      <c r="F218" s="9"/>
      <c r="G218" s="9"/>
      <c r="H218" s="9"/>
      <c r="I218" s="9"/>
      <c r="J218" s="9"/>
      <c r="K218" s="33">
        <v>1</v>
      </c>
      <c r="L218" s="34">
        <v>0</v>
      </c>
      <c r="M218" s="45">
        <f>ROUND(K218*L218,2)</f>
        <v>0</v>
      </c>
    </row>
    <row r="219" spans="1:13" x14ac:dyDescent="0.25">
      <c r="A219" s="29"/>
      <c r="B219" s="29"/>
      <c r="C219" s="29"/>
      <c r="D219" s="30"/>
      <c r="E219" s="29"/>
      <c r="F219" s="29"/>
      <c r="G219" s="29"/>
      <c r="H219" s="29"/>
      <c r="I219" s="29"/>
      <c r="J219" s="29"/>
      <c r="K219" s="29"/>
      <c r="L219" s="29"/>
      <c r="M219" s="50"/>
    </row>
    <row r="220" spans="1:13" x14ac:dyDescent="0.25">
      <c r="A220" s="29"/>
      <c r="B220" s="29"/>
      <c r="C220" s="29"/>
      <c r="D220" s="30"/>
      <c r="E220" s="29"/>
      <c r="F220" s="29"/>
      <c r="G220" s="29"/>
      <c r="H220" s="29"/>
      <c r="I220" s="29"/>
      <c r="J220" s="29"/>
      <c r="K220" s="29"/>
      <c r="L220" s="29"/>
      <c r="M220" s="50"/>
    </row>
    <row r="221" spans="1:13" collapsed="1" x14ac:dyDescent="0.25">
      <c r="A221" s="7" t="s">
        <v>157</v>
      </c>
      <c r="B221" s="7" t="s">
        <v>15</v>
      </c>
      <c r="C221" s="7" t="s">
        <v>16</v>
      </c>
      <c r="D221" s="8" t="s">
        <v>158</v>
      </c>
      <c r="E221" s="9"/>
      <c r="F221" s="9"/>
      <c r="G221" s="9"/>
      <c r="H221" s="9"/>
      <c r="I221" s="9"/>
      <c r="J221" s="9"/>
      <c r="K221" s="33">
        <v>1</v>
      </c>
      <c r="L221" s="34">
        <v>0</v>
      </c>
      <c r="M221" s="45">
        <f>ROUND(K221*L221,2)</f>
        <v>0</v>
      </c>
    </row>
    <row r="222" spans="1:13" x14ac:dyDescent="0.25">
      <c r="A222" s="29"/>
      <c r="B222" s="29"/>
      <c r="C222" s="29"/>
      <c r="D222" s="30"/>
      <c r="E222" s="29"/>
      <c r="F222" s="29"/>
      <c r="G222" s="29"/>
      <c r="H222" s="29"/>
      <c r="I222" s="29"/>
      <c r="J222" s="29"/>
      <c r="K222" s="29"/>
      <c r="L222" s="29"/>
      <c r="M222" s="50"/>
    </row>
    <row r="223" spans="1:13" x14ac:dyDescent="0.25">
      <c r="A223" s="29"/>
      <c r="B223" s="29"/>
      <c r="C223" s="29"/>
      <c r="D223" s="30"/>
      <c r="E223" s="29"/>
      <c r="F223" s="29"/>
      <c r="G223" s="29"/>
      <c r="H223" s="29"/>
      <c r="I223" s="29"/>
      <c r="J223" s="29"/>
      <c r="K223" s="29"/>
      <c r="L223" s="29"/>
      <c r="M223" s="50"/>
    </row>
    <row r="224" spans="1:13" collapsed="1" x14ac:dyDescent="0.25">
      <c r="A224" s="7" t="s">
        <v>159</v>
      </c>
      <c r="B224" s="7" t="s">
        <v>15</v>
      </c>
      <c r="C224" s="7" t="s">
        <v>16</v>
      </c>
      <c r="D224" s="8" t="s">
        <v>160</v>
      </c>
      <c r="E224" s="9"/>
      <c r="F224" s="9"/>
      <c r="G224" s="9"/>
      <c r="H224" s="9"/>
      <c r="I224" s="9"/>
      <c r="J224" s="9"/>
      <c r="K224" s="10">
        <f>K233</f>
        <v>1</v>
      </c>
      <c r="L224" s="11">
        <f>L233</f>
        <v>48.85</v>
      </c>
      <c r="M224" s="45">
        <f>M233</f>
        <v>48.85</v>
      </c>
    </row>
    <row r="225" spans="1:13" x14ac:dyDescent="0.25">
      <c r="A225" s="12" t="s">
        <v>161</v>
      </c>
      <c r="B225" s="12" t="s">
        <v>15</v>
      </c>
      <c r="C225" s="12" t="s">
        <v>16</v>
      </c>
      <c r="D225" s="13" t="s">
        <v>19</v>
      </c>
      <c r="E225" s="14"/>
      <c r="F225" s="14"/>
      <c r="G225" s="14"/>
      <c r="H225" s="14"/>
      <c r="I225" s="14"/>
      <c r="J225" s="14"/>
      <c r="K225" s="15">
        <f>K231</f>
        <v>1</v>
      </c>
      <c r="L225" s="16">
        <f>L231</f>
        <v>48.85</v>
      </c>
      <c r="M225" s="46">
        <f>M231</f>
        <v>48.85</v>
      </c>
    </row>
    <row r="226" spans="1:13" x14ac:dyDescent="0.25">
      <c r="A226" s="17" t="s">
        <v>53</v>
      </c>
      <c r="B226" s="18" t="s">
        <v>21</v>
      </c>
      <c r="C226" s="18" t="s">
        <v>22</v>
      </c>
      <c r="D226" s="19" t="s">
        <v>54</v>
      </c>
      <c r="E226" s="20"/>
      <c r="F226" s="20"/>
      <c r="G226" s="20"/>
      <c r="H226" s="20"/>
      <c r="I226" s="20"/>
      <c r="J226" s="20"/>
      <c r="K226" s="21">
        <f>K229</f>
        <v>2.5</v>
      </c>
      <c r="L226" s="22">
        <f>L229</f>
        <v>19.54</v>
      </c>
      <c r="M226" s="47">
        <f>M229</f>
        <v>48.85</v>
      </c>
    </row>
    <row r="227" spans="1:13" ht="45" x14ac:dyDescent="0.25">
      <c r="A227" s="20"/>
      <c r="B227" s="20"/>
      <c r="C227" s="20"/>
      <c r="D227" s="19" t="s">
        <v>55</v>
      </c>
      <c r="E227" s="20"/>
      <c r="F227" s="20"/>
      <c r="G227" s="20"/>
      <c r="H227" s="20"/>
      <c r="I227" s="20"/>
      <c r="J227" s="20"/>
      <c r="K227" s="20"/>
      <c r="L227" s="20"/>
      <c r="M227" s="48"/>
    </row>
    <row r="228" spans="1:13" x14ac:dyDescent="0.25">
      <c r="A228" s="20"/>
      <c r="B228" s="20"/>
      <c r="C228" s="20"/>
      <c r="D228" s="23"/>
      <c r="E228" s="18" t="s">
        <v>162</v>
      </c>
      <c r="F228" s="24">
        <v>1</v>
      </c>
      <c r="G228" s="25">
        <v>2.5</v>
      </c>
      <c r="H228" s="25">
        <v>0</v>
      </c>
      <c r="I228" s="25">
        <v>0</v>
      </c>
      <c r="J228" s="22">
        <f>OR(F228&lt;&gt;0,G228&lt;&gt;0,H228&lt;&gt;0,I228&lt;&gt;0)*(F228 + (F228 = 0))*(G228 + (G228 = 0))*(H228 + (H228 = 0))*(I228 + (I228 = 0))</f>
        <v>2.5</v>
      </c>
      <c r="K228" s="20"/>
      <c r="L228" s="20"/>
      <c r="M228" s="48"/>
    </row>
    <row r="229" spans="1:13" x14ac:dyDescent="0.25">
      <c r="A229" s="20"/>
      <c r="B229" s="20"/>
      <c r="C229" s="20"/>
      <c r="D229" s="23"/>
      <c r="E229" s="20"/>
      <c r="F229" s="20"/>
      <c r="G229" s="20"/>
      <c r="H229" s="20"/>
      <c r="I229" s="20"/>
      <c r="J229" s="26" t="s">
        <v>57</v>
      </c>
      <c r="K229" s="27">
        <f>J228</f>
        <v>2.5</v>
      </c>
      <c r="L229" s="25">
        <v>19.54</v>
      </c>
      <c r="M229" s="49">
        <f>ROUND(K229*L229,2)</f>
        <v>48.85</v>
      </c>
    </row>
    <row r="230" spans="1:13" x14ac:dyDescent="0.25">
      <c r="A230" s="29"/>
      <c r="B230" s="29"/>
      <c r="C230" s="29"/>
      <c r="D230" s="30"/>
      <c r="E230" s="29"/>
      <c r="F230" s="29"/>
      <c r="G230" s="29"/>
      <c r="H230" s="29"/>
      <c r="I230" s="29"/>
      <c r="J230" s="29"/>
      <c r="K230" s="29"/>
      <c r="L230" s="29"/>
      <c r="M230" s="50"/>
    </row>
    <row r="231" spans="1:13" x14ac:dyDescent="0.25">
      <c r="A231" s="20"/>
      <c r="B231" s="20"/>
      <c r="C231" s="20"/>
      <c r="D231" s="23"/>
      <c r="E231" s="20"/>
      <c r="F231" s="20"/>
      <c r="G231" s="20"/>
      <c r="H231" s="20"/>
      <c r="I231" s="20"/>
      <c r="J231" s="26" t="s">
        <v>163</v>
      </c>
      <c r="K231" s="31">
        <v>1</v>
      </c>
      <c r="L231" s="28">
        <f>M226</f>
        <v>48.85</v>
      </c>
      <c r="M231" s="49">
        <f>ROUND(K231*L231,2)</f>
        <v>48.85</v>
      </c>
    </row>
    <row r="232" spans="1:13" x14ac:dyDescent="0.25">
      <c r="A232" s="29"/>
      <c r="B232" s="29"/>
      <c r="C232" s="29"/>
      <c r="D232" s="30"/>
      <c r="E232" s="29"/>
      <c r="F232" s="29"/>
      <c r="G232" s="29"/>
      <c r="H232" s="29"/>
      <c r="I232" s="29"/>
      <c r="J232" s="29"/>
      <c r="K232" s="29"/>
      <c r="L232" s="29"/>
      <c r="M232" s="50"/>
    </row>
    <row r="233" spans="1:13" x14ac:dyDescent="0.25">
      <c r="A233" s="20"/>
      <c r="B233" s="20"/>
      <c r="C233" s="20"/>
      <c r="D233" s="23"/>
      <c r="E233" s="20"/>
      <c r="F233" s="20"/>
      <c r="G233" s="20"/>
      <c r="H233" s="20"/>
      <c r="I233" s="20"/>
      <c r="J233" s="26" t="s">
        <v>164</v>
      </c>
      <c r="K233" s="32">
        <v>1</v>
      </c>
      <c r="L233" s="28">
        <f>M225</f>
        <v>48.85</v>
      </c>
      <c r="M233" s="49">
        <f>ROUND(K233*L233,2)</f>
        <v>48.85</v>
      </c>
    </row>
    <row r="234" spans="1:13" x14ac:dyDescent="0.25">
      <c r="A234" s="29"/>
      <c r="B234" s="29"/>
      <c r="C234" s="29"/>
      <c r="D234" s="30"/>
      <c r="E234" s="29"/>
      <c r="F234" s="29"/>
      <c r="G234" s="29"/>
      <c r="H234" s="29"/>
      <c r="I234" s="29"/>
      <c r="J234" s="29"/>
      <c r="K234" s="29"/>
      <c r="L234" s="29"/>
      <c r="M234" s="50"/>
    </row>
    <row r="235" spans="1:13" collapsed="1" x14ac:dyDescent="0.25">
      <c r="A235" s="7" t="s">
        <v>165</v>
      </c>
      <c r="B235" s="7" t="s">
        <v>15</v>
      </c>
      <c r="C235" s="7" t="s">
        <v>16</v>
      </c>
      <c r="D235" s="8" t="s">
        <v>166</v>
      </c>
      <c r="E235" s="9"/>
      <c r="F235" s="9"/>
      <c r="G235" s="9"/>
      <c r="H235" s="9"/>
      <c r="I235" s="9"/>
      <c r="J235" s="9"/>
      <c r="K235" s="33">
        <v>1</v>
      </c>
      <c r="L235" s="34">
        <v>0</v>
      </c>
      <c r="M235" s="45">
        <f t="shared" ref="M235:M250" si="3">ROUND(K235*L235,2)</f>
        <v>0</v>
      </c>
    </row>
    <row r="236" spans="1:13" x14ac:dyDescent="0.25">
      <c r="A236" s="29"/>
      <c r="B236" s="29"/>
      <c r="C236" s="29"/>
      <c r="D236" s="30"/>
      <c r="E236" s="29"/>
      <c r="F236" s="29"/>
      <c r="G236" s="29"/>
      <c r="H236" s="29"/>
      <c r="I236" s="29"/>
      <c r="J236" s="29"/>
      <c r="K236" s="29"/>
      <c r="L236" s="29"/>
      <c r="M236" s="50"/>
    </row>
    <row r="237" spans="1:13" x14ac:dyDescent="0.25">
      <c r="A237" s="29"/>
      <c r="B237" s="29"/>
      <c r="C237" s="29"/>
      <c r="D237" s="30"/>
      <c r="E237" s="29"/>
      <c r="F237" s="29"/>
      <c r="G237" s="29"/>
      <c r="H237" s="29"/>
      <c r="I237" s="29"/>
      <c r="J237" s="29"/>
      <c r="K237" s="29"/>
      <c r="L237" s="29"/>
      <c r="M237" s="50"/>
    </row>
    <row r="238" spans="1:13" collapsed="1" x14ac:dyDescent="0.25">
      <c r="A238" s="7" t="s">
        <v>167</v>
      </c>
      <c r="B238" s="7" t="s">
        <v>15</v>
      </c>
      <c r="C238" s="7" t="s">
        <v>16</v>
      </c>
      <c r="D238" s="8" t="s">
        <v>168</v>
      </c>
      <c r="E238" s="9"/>
      <c r="F238" s="9"/>
      <c r="G238" s="9"/>
      <c r="H238" s="9"/>
      <c r="I238" s="9"/>
      <c r="J238" s="9"/>
      <c r="K238" s="33">
        <v>1</v>
      </c>
      <c r="L238" s="34">
        <v>0</v>
      </c>
      <c r="M238" s="45">
        <f t="shared" si="3"/>
        <v>0</v>
      </c>
    </row>
    <row r="239" spans="1:13" x14ac:dyDescent="0.25">
      <c r="A239" s="29"/>
      <c r="B239" s="29"/>
      <c r="C239" s="29"/>
      <c r="D239" s="30"/>
      <c r="E239" s="29"/>
      <c r="F239" s="29"/>
      <c r="G239" s="29"/>
      <c r="H239" s="29"/>
      <c r="I239" s="29"/>
      <c r="J239" s="29"/>
      <c r="K239" s="29"/>
      <c r="L239" s="29"/>
      <c r="M239" s="50"/>
    </row>
    <row r="240" spans="1:13" x14ac:dyDescent="0.25">
      <c r="A240" s="29"/>
      <c r="B240" s="29"/>
      <c r="C240" s="29"/>
      <c r="D240" s="30"/>
      <c r="E240" s="29"/>
      <c r="F240" s="29"/>
      <c r="G240" s="29"/>
      <c r="H240" s="29"/>
      <c r="I240" s="29"/>
      <c r="J240" s="29"/>
      <c r="K240" s="29"/>
      <c r="L240" s="29"/>
      <c r="M240" s="50"/>
    </row>
    <row r="241" spans="1:13" collapsed="1" x14ac:dyDescent="0.25">
      <c r="A241" s="7" t="s">
        <v>169</v>
      </c>
      <c r="B241" s="7" t="s">
        <v>15</v>
      </c>
      <c r="C241" s="7" t="s">
        <v>16</v>
      </c>
      <c r="D241" s="8" t="s">
        <v>170</v>
      </c>
      <c r="E241" s="9"/>
      <c r="F241" s="9"/>
      <c r="G241" s="9"/>
      <c r="H241" s="9"/>
      <c r="I241" s="9"/>
      <c r="J241" s="9"/>
      <c r="K241" s="33">
        <v>1</v>
      </c>
      <c r="L241" s="34">
        <v>0</v>
      </c>
      <c r="M241" s="45">
        <f t="shared" si="3"/>
        <v>0</v>
      </c>
    </row>
    <row r="242" spans="1:13" x14ac:dyDescent="0.25">
      <c r="A242" s="29"/>
      <c r="B242" s="29"/>
      <c r="C242" s="29"/>
      <c r="D242" s="30"/>
      <c r="E242" s="29"/>
      <c r="F242" s="29"/>
      <c r="G242" s="29"/>
      <c r="H242" s="29"/>
      <c r="I242" s="29"/>
      <c r="J242" s="29"/>
      <c r="K242" s="29"/>
      <c r="L242" s="29"/>
      <c r="M242" s="50"/>
    </row>
    <row r="243" spans="1:13" x14ac:dyDescent="0.25">
      <c r="A243" s="29"/>
      <c r="B243" s="29"/>
      <c r="C243" s="29"/>
      <c r="D243" s="30"/>
      <c r="E243" s="29"/>
      <c r="F243" s="29"/>
      <c r="G243" s="29"/>
      <c r="H243" s="29"/>
      <c r="I243" s="29"/>
      <c r="J243" s="29"/>
      <c r="K243" s="29"/>
      <c r="L243" s="29"/>
      <c r="M243" s="50"/>
    </row>
    <row r="244" spans="1:13" collapsed="1" x14ac:dyDescent="0.25">
      <c r="A244" s="7" t="s">
        <v>171</v>
      </c>
      <c r="B244" s="7" t="s">
        <v>15</v>
      </c>
      <c r="C244" s="7" t="s">
        <v>16</v>
      </c>
      <c r="D244" s="8" t="s">
        <v>172</v>
      </c>
      <c r="E244" s="9"/>
      <c r="F244" s="9"/>
      <c r="G244" s="9"/>
      <c r="H244" s="9"/>
      <c r="I244" s="9"/>
      <c r="J244" s="9"/>
      <c r="K244" s="33">
        <v>1</v>
      </c>
      <c r="L244" s="34">
        <v>0</v>
      </c>
      <c r="M244" s="45">
        <f t="shared" si="3"/>
        <v>0</v>
      </c>
    </row>
    <row r="245" spans="1:13" x14ac:dyDescent="0.25">
      <c r="A245" s="29"/>
      <c r="B245" s="29"/>
      <c r="C245" s="29"/>
      <c r="D245" s="30"/>
      <c r="E245" s="29"/>
      <c r="F245" s="29"/>
      <c r="G245" s="29"/>
      <c r="H245" s="29"/>
      <c r="I245" s="29"/>
      <c r="J245" s="29"/>
      <c r="K245" s="29"/>
      <c r="L245" s="29"/>
      <c r="M245" s="50"/>
    </row>
    <row r="246" spans="1:13" x14ac:dyDescent="0.25">
      <c r="A246" s="29"/>
      <c r="B246" s="29"/>
      <c r="C246" s="29"/>
      <c r="D246" s="30"/>
      <c r="E246" s="29"/>
      <c r="F246" s="29"/>
      <c r="G246" s="29"/>
      <c r="H246" s="29"/>
      <c r="I246" s="29"/>
      <c r="J246" s="29"/>
      <c r="K246" s="29"/>
      <c r="L246" s="29"/>
      <c r="M246" s="50"/>
    </row>
    <row r="247" spans="1:13" collapsed="1" x14ac:dyDescent="0.25">
      <c r="A247" s="7" t="s">
        <v>173</v>
      </c>
      <c r="B247" s="7" t="s">
        <v>15</v>
      </c>
      <c r="C247" s="7" t="s">
        <v>16</v>
      </c>
      <c r="D247" s="8" t="s">
        <v>174</v>
      </c>
      <c r="E247" s="9"/>
      <c r="F247" s="9"/>
      <c r="G247" s="9"/>
      <c r="H247" s="9"/>
      <c r="I247" s="9"/>
      <c r="J247" s="9"/>
      <c r="K247" s="33">
        <v>1</v>
      </c>
      <c r="L247" s="34">
        <v>0</v>
      </c>
      <c r="M247" s="45">
        <f t="shared" si="3"/>
        <v>0</v>
      </c>
    </row>
    <row r="248" spans="1:13" x14ac:dyDescent="0.25">
      <c r="A248" s="29"/>
      <c r="B248" s="29"/>
      <c r="C248" s="29"/>
      <c r="D248" s="30"/>
      <c r="E248" s="29"/>
      <c r="F248" s="29"/>
      <c r="G248" s="29"/>
      <c r="H248" s="29"/>
      <c r="I248" s="29"/>
      <c r="J248" s="29"/>
      <c r="K248" s="29"/>
      <c r="L248" s="29"/>
      <c r="M248" s="50"/>
    </row>
    <row r="249" spans="1:13" x14ac:dyDescent="0.25">
      <c r="A249" s="29"/>
      <c r="B249" s="29"/>
      <c r="C249" s="29"/>
      <c r="D249" s="30"/>
      <c r="E249" s="29"/>
      <c r="F249" s="29"/>
      <c r="G249" s="29"/>
      <c r="H249" s="29"/>
      <c r="I249" s="29"/>
      <c r="J249" s="29"/>
      <c r="K249" s="29"/>
      <c r="L249" s="29"/>
      <c r="M249" s="50"/>
    </row>
    <row r="250" spans="1:13" collapsed="1" x14ac:dyDescent="0.25">
      <c r="A250" s="7" t="s">
        <v>175</v>
      </c>
      <c r="B250" s="7" t="s">
        <v>15</v>
      </c>
      <c r="C250" s="7" t="s">
        <v>16</v>
      </c>
      <c r="D250" s="8" t="s">
        <v>176</v>
      </c>
      <c r="E250" s="9"/>
      <c r="F250" s="9"/>
      <c r="G250" s="9"/>
      <c r="H250" s="9"/>
      <c r="I250" s="9"/>
      <c r="J250" s="9"/>
      <c r="K250" s="33">
        <v>1</v>
      </c>
      <c r="L250" s="34">
        <v>0</v>
      </c>
      <c r="M250" s="45">
        <f t="shared" si="3"/>
        <v>0</v>
      </c>
    </row>
    <row r="251" spans="1:13" x14ac:dyDescent="0.25">
      <c r="A251" s="29"/>
      <c r="B251" s="29"/>
      <c r="C251" s="29"/>
      <c r="D251" s="30"/>
      <c r="E251" s="29"/>
      <c r="F251" s="29"/>
      <c r="G251" s="29"/>
      <c r="H251" s="29"/>
      <c r="I251" s="29"/>
      <c r="J251" s="29"/>
      <c r="K251" s="29"/>
      <c r="L251" s="29"/>
      <c r="M251" s="50"/>
    </row>
    <row r="252" spans="1:13" x14ac:dyDescent="0.25">
      <c r="A252" s="29"/>
      <c r="B252" s="29"/>
      <c r="C252" s="29"/>
      <c r="D252" s="30"/>
      <c r="E252" s="29"/>
      <c r="F252" s="29"/>
      <c r="G252" s="29"/>
      <c r="H252" s="29"/>
      <c r="I252" s="29"/>
      <c r="J252" s="29"/>
      <c r="K252" s="29"/>
      <c r="L252" s="29"/>
      <c r="M252" s="50"/>
    </row>
    <row r="253" spans="1:13" collapsed="1" x14ac:dyDescent="0.25">
      <c r="A253" s="7" t="s">
        <v>177</v>
      </c>
      <c r="B253" s="7" t="s">
        <v>15</v>
      </c>
      <c r="C253" s="7" t="s">
        <v>16</v>
      </c>
      <c r="D253" s="8" t="s">
        <v>178</v>
      </c>
      <c r="E253" s="9"/>
      <c r="F253" s="9"/>
      <c r="G253" s="9"/>
      <c r="H253" s="9"/>
      <c r="I253" s="9"/>
      <c r="J253" s="9"/>
      <c r="K253" s="10">
        <f>K294</f>
        <v>1</v>
      </c>
      <c r="L253" s="11">
        <f>L294</f>
        <v>1781.91</v>
      </c>
      <c r="M253" s="45">
        <f>M294</f>
        <v>1781.91</v>
      </c>
    </row>
    <row r="254" spans="1:13" x14ac:dyDescent="0.25">
      <c r="A254" s="12" t="s">
        <v>179</v>
      </c>
      <c r="B254" s="12" t="s">
        <v>15</v>
      </c>
      <c r="C254" s="12" t="s">
        <v>16</v>
      </c>
      <c r="D254" s="13" t="s">
        <v>19</v>
      </c>
      <c r="E254" s="14"/>
      <c r="F254" s="14"/>
      <c r="G254" s="14"/>
      <c r="H254" s="14"/>
      <c r="I254" s="14"/>
      <c r="J254" s="14"/>
      <c r="K254" s="15">
        <f>K292</f>
        <v>1</v>
      </c>
      <c r="L254" s="16">
        <f>L292</f>
        <v>1781.91</v>
      </c>
      <c r="M254" s="46">
        <f>M292</f>
        <v>1781.91</v>
      </c>
    </row>
    <row r="255" spans="1:13" x14ac:dyDescent="0.25">
      <c r="A255" s="17" t="s">
        <v>82</v>
      </c>
      <c r="B255" s="18" t="s">
        <v>21</v>
      </c>
      <c r="C255" s="18" t="s">
        <v>29</v>
      </c>
      <c r="D255" s="19" t="s">
        <v>83</v>
      </c>
      <c r="E255" s="20"/>
      <c r="F255" s="20"/>
      <c r="G255" s="20"/>
      <c r="H255" s="20"/>
      <c r="I255" s="20"/>
      <c r="J255" s="20"/>
      <c r="K255" s="21">
        <f>K258</f>
        <v>0.5</v>
      </c>
      <c r="L255" s="22">
        <f>L258</f>
        <v>157.01</v>
      </c>
      <c r="M255" s="47">
        <f>M258</f>
        <v>78.510000000000005</v>
      </c>
    </row>
    <row r="256" spans="1:13" ht="67.5" x14ac:dyDescent="0.25">
      <c r="A256" s="20"/>
      <c r="B256" s="20"/>
      <c r="C256" s="20"/>
      <c r="D256" s="19" t="s">
        <v>84</v>
      </c>
      <c r="E256" s="20"/>
      <c r="F256" s="20"/>
      <c r="G256" s="20"/>
      <c r="H256" s="20"/>
      <c r="I256" s="20"/>
      <c r="J256" s="20"/>
      <c r="K256" s="20"/>
      <c r="L256" s="20"/>
      <c r="M256" s="48"/>
    </row>
    <row r="257" spans="1:13" x14ac:dyDescent="0.25">
      <c r="A257" s="20"/>
      <c r="B257" s="20"/>
      <c r="C257" s="20"/>
      <c r="D257" s="23"/>
      <c r="E257" s="18" t="s">
        <v>180</v>
      </c>
      <c r="F257" s="24">
        <v>1</v>
      </c>
      <c r="G257" s="25">
        <v>0.5</v>
      </c>
      <c r="H257" s="25">
        <v>0</v>
      </c>
      <c r="I257" s="25">
        <v>0</v>
      </c>
      <c r="J257" s="22">
        <f>OR(F257&lt;&gt;0,G257&lt;&gt;0,H257&lt;&gt;0,I257&lt;&gt;0)*(F257 + (F257 = 0))*(G257 + (G257 = 0))*(H257 + (H257 = 0))*(I257 + (I257 = 0))</f>
        <v>0.5</v>
      </c>
      <c r="K257" s="20"/>
      <c r="L257" s="20"/>
      <c r="M257" s="48"/>
    </row>
    <row r="258" spans="1:13" x14ac:dyDescent="0.25">
      <c r="A258" s="20"/>
      <c r="B258" s="20"/>
      <c r="C258" s="20"/>
      <c r="D258" s="23"/>
      <c r="E258" s="20"/>
      <c r="F258" s="20"/>
      <c r="G258" s="20"/>
      <c r="H258" s="20"/>
      <c r="I258" s="20"/>
      <c r="J258" s="26" t="s">
        <v>85</v>
      </c>
      <c r="K258" s="27">
        <f>J257</f>
        <v>0.5</v>
      </c>
      <c r="L258" s="25">
        <v>157.01</v>
      </c>
      <c r="M258" s="49">
        <f>ROUND(K258*L258,2)</f>
        <v>78.510000000000005</v>
      </c>
    </row>
    <row r="259" spans="1:13" x14ac:dyDescent="0.25">
      <c r="A259" s="29"/>
      <c r="B259" s="29"/>
      <c r="C259" s="29"/>
      <c r="D259" s="30"/>
      <c r="E259" s="29"/>
      <c r="F259" s="29"/>
      <c r="G259" s="29"/>
      <c r="H259" s="29"/>
      <c r="I259" s="29"/>
      <c r="J259" s="29"/>
      <c r="K259" s="29"/>
      <c r="L259" s="29"/>
      <c r="M259" s="50"/>
    </row>
    <row r="260" spans="1:13" x14ac:dyDescent="0.25">
      <c r="A260" s="17" t="s">
        <v>63</v>
      </c>
      <c r="B260" s="18" t="s">
        <v>21</v>
      </c>
      <c r="C260" s="18" t="s">
        <v>64</v>
      </c>
      <c r="D260" s="19" t="s">
        <v>65</v>
      </c>
      <c r="E260" s="20"/>
      <c r="F260" s="20"/>
      <c r="G260" s="20"/>
      <c r="H260" s="20"/>
      <c r="I260" s="20"/>
      <c r="J260" s="20"/>
      <c r="K260" s="21">
        <f>K264</f>
        <v>6</v>
      </c>
      <c r="L260" s="22">
        <f>L264</f>
        <v>49.5</v>
      </c>
      <c r="M260" s="47">
        <f>M264</f>
        <v>297</v>
      </c>
    </row>
    <row r="261" spans="1:13" ht="33.75" x14ac:dyDescent="0.25">
      <c r="A261" s="20"/>
      <c r="B261" s="20"/>
      <c r="C261" s="20"/>
      <c r="D261" s="19" t="s">
        <v>66</v>
      </c>
      <c r="E261" s="20"/>
      <c r="F261" s="20"/>
      <c r="G261" s="20"/>
      <c r="H261" s="20"/>
      <c r="I261" s="20"/>
      <c r="J261" s="20"/>
      <c r="K261" s="20"/>
      <c r="L261" s="20"/>
      <c r="M261" s="48"/>
    </row>
    <row r="262" spans="1:13" x14ac:dyDescent="0.25">
      <c r="A262" s="20"/>
      <c r="B262" s="20"/>
      <c r="C262" s="20"/>
      <c r="D262" s="23"/>
      <c r="E262" s="18" t="s">
        <v>181</v>
      </c>
      <c r="F262" s="24">
        <v>4</v>
      </c>
      <c r="G262" s="25">
        <v>0</v>
      </c>
      <c r="H262" s="25">
        <v>0</v>
      </c>
      <c r="I262" s="25">
        <v>0</v>
      </c>
      <c r="J262" s="22">
        <f>OR(F262&lt;&gt;0,G262&lt;&gt;0,H262&lt;&gt;0,I262&lt;&gt;0)*(F262 + (F262 = 0))*(G262 + (G262 = 0))*(H262 + (H262 = 0))*(I262 + (I262 = 0))</f>
        <v>4</v>
      </c>
      <c r="K262" s="20"/>
      <c r="L262" s="20"/>
      <c r="M262" s="48"/>
    </row>
    <row r="263" spans="1:13" x14ac:dyDescent="0.25">
      <c r="A263" s="20"/>
      <c r="B263" s="20"/>
      <c r="C263" s="20"/>
      <c r="D263" s="23"/>
      <c r="E263" s="18" t="s">
        <v>180</v>
      </c>
      <c r="F263" s="24">
        <v>2</v>
      </c>
      <c r="G263" s="25">
        <v>0</v>
      </c>
      <c r="H263" s="25">
        <v>0</v>
      </c>
      <c r="I263" s="25">
        <v>0</v>
      </c>
      <c r="J263" s="22">
        <f>OR(F263&lt;&gt;0,G263&lt;&gt;0,H263&lt;&gt;0,I263&lt;&gt;0)*(F263 + (F263 = 0))*(G263 + (G263 = 0))*(H263 + (H263 = 0))*(I263 + (I263 = 0))</f>
        <v>2</v>
      </c>
      <c r="K263" s="20"/>
      <c r="L263" s="20"/>
      <c r="M263" s="48"/>
    </row>
    <row r="264" spans="1:13" x14ac:dyDescent="0.25">
      <c r="A264" s="20"/>
      <c r="B264" s="20"/>
      <c r="C264" s="20"/>
      <c r="D264" s="23"/>
      <c r="E264" s="20"/>
      <c r="F264" s="20"/>
      <c r="G264" s="20"/>
      <c r="H264" s="20"/>
      <c r="I264" s="20"/>
      <c r="J264" s="26" t="s">
        <v>67</v>
      </c>
      <c r="K264" s="27">
        <f>SUM(J262:J263)</f>
        <v>6</v>
      </c>
      <c r="L264" s="25">
        <v>49.5</v>
      </c>
      <c r="M264" s="49">
        <f>ROUND(K264*L264,2)</f>
        <v>297</v>
      </c>
    </row>
    <row r="265" spans="1:13" x14ac:dyDescent="0.25">
      <c r="A265" s="29"/>
      <c r="B265" s="29"/>
      <c r="C265" s="29"/>
      <c r="D265" s="30"/>
      <c r="E265" s="29"/>
      <c r="F265" s="29"/>
      <c r="G265" s="29"/>
      <c r="H265" s="29"/>
      <c r="I265" s="29"/>
      <c r="J265" s="29"/>
      <c r="K265" s="29"/>
      <c r="L265" s="29"/>
      <c r="M265" s="50"/>
    </row>
    <row r="266" spans="1:13" x14ac:dyDescent="0.25">
      <c r="A266" s="17" t="s">
        <v>58</v>
      </c>
      <c r="B266" s="18" t="s">
        <v>21</v>
      </c>
      <c r="C266" s="18" t="s">
        <v>59</v>
      </c>
      <c r="D266" s="19" t="s">
        <v>60</v>
      </c>
      <c r="E266" s="20"/>
      <c r="F266" s="20"/>
      <c r="G266" s="20"/>
      <c r="H266" s="20"/>
      <c r="I266" s="20"/>
      <c r="J266" s="20"/>
      <c r="K266" s="21">
        <f>K270</f>
        <v>2.86</v>
      </c>
      <c r="L266" s="22">
        <f>L270</f>
        <v>204.11</v>
      </c>
      <c r="M266" s="47">
        <f>M270</f>
        <v>583.75</v>
      </c>
    </row>
    <row r="267" spans="1:13" ht="56.25" x14ac:dyDescent="0.25">
      <c r="A267" s="20"/>
      <c r="B267" s="20"/>
      <c r="C267" s="20"/>
      <c r="D267" s="19" t="s">
        <v>61</v>
      </c>
      <c r="E267" s="20"/>
      <c r="F267" s="20"/>
      <c r="G267" s="20"/>
      <c r="H267" s="20"/>
      <c r="I267" s="20"/>
      <c r="J267" s="20"/>
      <c r="K267" s="20"/>
      <c r="L267" s="20"/>
      <c r="M267" s="48"/>
    </row>
    <row r="268" spans="1:13" x14ac:dyDescent="0.25">
      <c r="A268" s="20"/>
      <c r="B268" s="20"/>
      <c r="C268" s="20"/>
      <c r="D268" s="23"/>
      <c r="E268" s="18" t="s">
        <v>181</v>
      </c>
      <c r="F268" s="24">
        <v>2</v>
      </c>
      <c r="G268" s="25">
        <v>0.8</v>
      </c>
      <c r="H268" s="25">
        <v>0</v>
      </c>
      <c r="I268" s="25">
        <v>1.1000000000000001</v>
      </c>
      <c r="J268" s="22">
        <f>OR(F268&lt;&gt;0,G268&lt;&gt;0,H268&lt;&gt;0,I268&lt;&gt;0)*(F268 + (F268 = 0))*(G268 + (G268 = 0))*(H268 + (H268 = 0))*(I268 + (I268 = 0))</f>
        <v>1.76</v>
      </c>
      <c r="K268" s="20"/>
      <c r="L268" s="20"/>
      <c r="M268" s="48"/>
    </row>
    <row r="269" spans="1:13" x14ac:dyDescent="0.25">
      <c r="A269" s="20"/>
      <c r="B269" s="20"/>
      <c r="C269" s="20"/>
      <c r="D269" s="23"/>
      <c r="E269" s="18" t="s">
        <v>180</v>
      </c>
      <c r="F269" s="24">
        <v>1</v>
      </c>
      <c r="G269" s="25">
        <v>1</v>
      </c>
      <c r="H269" s="25">
        <v>0</v>
      </c>
      <c r="I269" s="25">
        <v>1.1000000000000001</v>
      </c>
      <c r="J269" s="22">
        <f>OR(F269&lt;&gt;0,G269&lt;&gt;0,H269&lt;&gt;0,I269&lt;&gt;0)*(F269 + (F269 = 0))*(G269 + (G269 = 0))*(H269 + (H269 = 0))*(I269 + (I269 = 0))</f>
        <v>1.1000000000000001</v>
      </c>
      <c r="K269" s="20"/>
      <c r="L269" s="20"/>
      <c r="M269" s="48"/>
    </row>
    <row r="270" spans="1:13" x14ac:dyDescent="0.25">
      <c r="A270" s="20"/>
      <c r="B270" s="20"/>
      <c r="C270" s="20"/>
      <c r="D270" s="23"/>
      <c r="E270" s="20"/>
      <c r="F270" s="20"/>
      <c r="G270" s="20"/>
      <c r="H270" s="20"/>
      <c r="I270" s="20"/>
      <c r="J270" s="26" t="s">
        <v>62</v>
      </c>
      <c r="K270" s="27">
        <f>SUM(J268:J269)</f>
        <v>2.86</v>
      </c>
      <c r="L270" s="25">
        <v>204.11</v>
      </c>
      <c r="M270" s="49">
        <f>ROUND(K270*L270,2)</f>
        <v>583.75</v>
      </c>
    </row>
    <row r="271" spans="1:13" x14ac:dyDescent="0.25">
      <c r="A271" s="29"/>
      <c r="B271" s="29"/>
      <c r="C271" s="29"/>
      <c r="D271" s="30"/>
      <c r="E271" s="29"/>
      <c r="F271" s="29"/>
      <c r="G271" s="29"/>
      <c r="H271" s="29"/>
      <c r="I271" s="29"/>
      <c r="J271" s="29"/>
      <c r="K271" s="29"/>
      <c r="L271" s="29"/>
      <c r="M271" s="50"/>
    </row>
    <row r="272" spans="1:13" x14ac:dyDescent="0.25">
      <c r="A272" s="17" t="s">
        <v>28</v>
      </c>
      <c r="B272" s="18" t="s">
        <v>21</v>
      </c>
      <c r="C272" s="18" t="s">
        <v>29</v>
      </c>
      <c r="D272" s="19" t="s">
        <v>30</v>
      </c>
      <c r="E272" s="20"/>
      <c r="F272" s="20"/>
      <c r="G272" s="20"/>
      <c r="H272" s="20"/>
      <c r="I272" s="20"/>
      <c r="J272" s="20"/>
      <c r="K272" s="21">
        <f>K275</f>
        <v>1.6</v>
      </c>
      <c r="L272" s="22">
        <f>L275</f>
        <v>29.99</v>
      </c>
      <c r="M272" s="47">
        <f>M275</f>
        <v>47.98</v>
      </c>
    </row>
    <row r="273" spans="1:13" ht="45" x14ac:dyDescent="0.25">
      <c r="A273" s="20"/>
      <c r="B273" s="20"/>
      <c r="C273" s="20"/>
      <c r="D273" s="19" t="s">
        <v>31</v>
      </c>
      <c r="E273" s="20"/>
      <c r="F273" s="20"/>
      <c r="G273" s="20"/>
      <c r="H273" s="20"/>
      <c r="I273" s="20"/>
      <c r="J273" s="20"/>
      <c r="K273" s="20"/>
      <c r="L273" s="20"/>
      <c r="M273" s="48"/>
    </row>
    <row r="274" spans="1:13" x14ac:dyDescent="0.25">
      <c r="A274" s="20"/>
      <c r="B274" s="20"/>
      <c r="C274" s="20"/>
      <c r="D274" s="23"/>
      <c r="E274" s="18" t="s">
        <v>181</v>
      </c>
      <c r="F274" s="24">
        <v>2</v>
      </c>
      <c r="G274" s="25">
        <v>0.8</v>
      </c>
      <c r="H274" s="25">
        <v>0</v>
      </c>
      <c r="I274" s="25">
        <v>0</v>
      </c>
      <c r="J274" s="22">
        <f>OR(F274&lt;&gt;0,G274&lt;&gt;0,H274&lt;&gt;0,I274&lt;&gt;0)*(F274 + (F274 = 0))*(G274 + (G274 = 0))*(H274 + (H274 = 0))*(I274 + (I274 = 0))</f>
        <v>1.6</v>
      </c>
      <c r="K274" s="20"/>
      <c r="L274" s="20"/>
      <c r="M274" s="48"/>
    </row>
    <row r="275" spans="1:13" x14ac:dyDescent="0.25">
      <c r="A275" s="20"/>
      <c r="B275" s="20"/>
      <c r="C275" s="20"/>
      <c r="D275" s="23"/>
      <c r="E275" s="20"/>
      <c r="F275" s="20"/>
      <c r="G275" s="20"/>
      <c r="H275" s="20"/>
      <c r="I275" s="20"/>
      <c r="J275" s="26" t="s">
        <v>33</v>
      </c>
      <c r="K275" s="27">
        <f>J274</f>
        <v>1.6</v>
      </c>
      <c r="L275" s="25">
        <v>29.99</v>
      </c>
      <c r="M275" s="49">
        <f>ROUND(K275*L275,2)</f>
        <v>47.98</v>
      </c>
    </row>
    <row r="276" spans="1:13" x14ac:dyDescent="0.25">
      <c r="A276" s="29"/>
      <c r="B276" s="29"/>
      <c r="C276" s="29"/>
      <c r="D276" s="30"/>
      <c r="E276" s="29"/>
      <c r="F276" s="29"/>
      <c r="G276" s="29"/>
      <c r="H276" s="29"/>
      <c r="I276" s="29"/>
      <c r="J276" s="29"/>
      <c r="K276" s="29"/>
      <c r="L276" s="29"/>
      <c r="M276" s="50"/>
    </row>
    <row r="277" spans="1:13" ht="22.5" x14ac:dyDescent="0.25">
      <c r="A277" s="17" t="s">
        <v>182</v>
      </c>
      <c r="B277" s="18" t="s">
        <v>21</v>
      </c>
      <c r="C277" s="18" t="s">
        <v>59</v>
      </c>
      <c r="D277" s="19" t="s">
        <v>183</v>
      </c>
      <c r="E277" s="20"/>
      <c r="F277" s="20"/>
      <c r="G277" s="20"/>
      <c r="H277" s="20"/>
      <c r="I277" s="20"/>
      <c r="J277" s="20"/>
      <c r="K277" s="21">
        <f>K280</f>
        <v>0.53</v>
      </c>
      <c r="L277" s="22">
        <f>L280</f>
        <v>302.68</v>
      </c>
      <c r="M277" s="47">
        <f>M280</f>
        <v>160.41999999999999</v>
      </c>
    </row>
    <row r="278" spans="1:13" ht="78.75" x14ac:dyDescent="0.25">
      <c r="A278" s="20"/>
      <c r="B278" s="20"/>
      <c r="C278" s="20"/>
      <c r="D278" s="19" t="s">
        <v>184</v>
      </c>
      <c r="E278" s="20"/>
      <c r="F278" s="20"/>
      <c r="G278" s="20"/>
      <c r="H278" s="20"/>
      <c r="I278" s="20"/>
      <c r="J278" s="20"/>
      <c r="K278" s="20"/>
      <c r="L278" s="20"/>
      <c r="M278" s="48"/>
    </row>
    <row r="279" spans="1:13" x14ac:dyDescent="0.25">
      <c r="A279" s="20"/>
      <c r="B279" s="20"/>
      <c r="C279" s="20"/>
      <c r="D279" s="23"/>
      <c r="E279" s="18" t="s">
        <v>185</v>
      </c>
      <c r="F279" s="24">
        <v>1</v>
      </c>
      <c r="G279" s="25">
        <v>1.27</v>
      </c>
      <c r="H279" s="25">
        <v>0.42</v>
      </c>
      <c r="I279" s="25">
        <v>0</v>
      </c>
      <c r="J279" s="22">
        <f>OR(F279&lt;&gt;0,G279&lt;&gt;0,H279&lt;&gt;0,I279&lt;&gt;0)*(F279 + (F279 = 0))*(G279 + (G279 = 0))*(H279 + (H279 = 0))*(I279 + (I279 = 0))</f>
        <v>0.53</v>
      </c>
      <c r="K279" s="20"/>
      <c r="L279" s="20"/>
      <c r="M279" s="48"/>
    </row>
    <row r="280" spans="1:13" x14ac:dyDescent="0.25">
      <c r="A280" s="20"/>
      <c r="B280" s="20"/>
      <c r="C280" s="20"/>
      <c r="D280" s="23"/>
      <c r="E280" s="20"/>
      <c r="F280" s="20"/>
      <c r="G280" s="20"/>
      <c r="H280" s="20"/>
      <c r="I280" s="20"/>
      <c r="J280" s="26" t="s">
        <v>186</v>
      </c>
      <c r="K280" s="27">
        <f>J279</f>
        <v>0.53</v>
      </c>
      <c r="L280" s="25">
        <v>302.68</v>
      </c>
      <c r="M280" s="49">
        <f>ROUND(K280*L280,2)</f>
        <v>160.41999999999999</v>
      </c>
    </row>
    <row r="281" spans="1:13" x14ac:dyDescent="0.25">
      <c r="A281" s="29"/>
      <c r="B281" s="29"/>
      <c r="C281" s="29"/>
      <c r="D281" s="30"/>
      <c r="E281" s="29"/>
      <c r="F281" s="29"/>
      <c r="G281" s="29"/>
      <c r="H281" s="29"/>
      <c r="I281" s="29"/>
      <c r="J281" s="29"/>
      <c r="K281" s="29"/>
      <c r="L281" s="29"/>
      <c r="M281" s="50"/>
    </row>
    <row r="282" spans="1:13" x14ac:dyDescent="0.25">
      <c r="A282" s="17" t="s">
        <v>187</v>
      </c>
      <c r="B282" s="18" t="s">
        <v>21</v>
      </c>
      <c r="C282" s="18" t="s">
        <v>64</v>
      </c>
      <c r="D282" s="19" t="s">
        <v>188</v>
      </c>
      <c r="E282" s="20"/>
      <c r="F282" s="20"/>
      <c r="G282" s="20"/>
      <c r="H282" s="20"/>
      <c r="I282" s="20"/>
      <c r="J282" s="20"/>
      <c r="K282" s="21">
        <f>K285</f>
        <v>1</v>
      </c>
      <c r="L282" s="22">
        <f>L285</f>
        <v>114.25</v>
      </c>
      <c r="M282" s="47">
        <f>M285</f>
        <v>114.25</v>
      </c>
    </row>
    <row r="283" spans="1:13" ht="67.5" x14ac:dyDescent="0.25">
      <c r="A283" s="20"/>
      <c r="B283" s="20"/>
      <c r="C283" s="20"/>
      <c r="D283" s="19" t="s">
        <v>189</v>
      </c>
      <c r="E283" s="20"/>
      <c r="F283" s="20"/>
      <c r="G283" s="20"/>
      <c r="H283" s="20"/>
      <c r="I283" s="20"/>
      <c r="J283" s="20"/>
      <c r="K283" s="20"/>
      <c r="L283" s="20"/>
      <c r="M283" s="48"/>
    </row>
    <row r="284" spans="1:13" x14ac:dyDescent="0.25">
      <c r="A284" s="20"/>
      <c r="B284" s="20"/>
      <c r="C284" s="20"/>
      <c r="D284" s="23"/>
      <c r="E284" s="18" t="s">
        <v>181</v>
      </c>
      <c r="F284" s="24">
        <v>1</v>
      </c>
      <c r="G284" s="25">
        <v>0</v>
      </c>
      <c r="H284" s="25">
        <v>0</v>
      </c>
      <c r="I284" s="25">
        <v>0</v>
      </c>
      <c r="J284" s="22">
        <f>OR(F284&lt;&gt;0,G284&lt;&gt;0,H284&lt;&gt;0,I284&lt;&gt;0)*(F284 + (F284 = 0))*(G284 + (G284 = 0))*(H284 + (H284 = 0))*(I284 + (I284 = 0))</f>
        <v>1</v>
      </c>
      <c r="K284" s="20"/>
      <c r="L284" s="20"/>
      <c r="M284" s="48"/>
    </row>
    <row r="285" spans="1:13" x14ac:dyDescent="0.25">
      <c r="A285" s="20"/>
      <c r="B285" s="20"/>
      <c r="C285" s="20"/>
      <c r="D285" s="23"/>
      <c r="E285" s="20"/>
      <c r="F285" s="20"/>
      <c r="G285" s="20"/>
      <c r="H285" s="20"/>
      <c r="I285" s="20"/>
      <c r="J285" s="26" t="s">
        <v>190</v>
      </c>
      <c r="K285" s="27">
        <f>J284</f>
        <v>1</v>
      </c>
      <c r="L285" s="25">
        <v>114.25</v>
      </c>
      <c r="M285" s="49">
        <f>ROUND(K285*L285,2)</f>
        <v>114.25</v>
      </c>
    </row>
    <row r="286" spans="1:13" x14ac:dyDescent="0.25">
      <c r="A286" s="29"/>
      <c r="B286" s="29"/>
      <c r="C286" s="29"/>
      <c r="D286" s="30"/>
      <c r="E286" s="29"/>
      <c r="F286" s="29"/>
      <c r="G286" s="29"/>
      <c r="H286" s="29"/>
      <c r="I286" s="29"/>
      <c r="J286" s="29"/>
      <c r="K286" s="29"/>
      <c r="L286" s="29"/>
      <c r="M286" s="50"/>
    </row>
    <row r="287" spans="1:13" x14ac:dyDescent="0.25">
      <c r="A287" s="17" t="s">
        <v>191</v>
      </c>
      <c r="B287" s="18" t="s">
        <v>21</v>
      </c>
      <c r="C287" s="18" t="s">
        <v>113</v>
      </c>
      <c r="D287" s="19" t="s">
        <v>192</v>
      </c>
      <c r="E287" s="20"/>
      <c r="F287" s="20"/>
      <c r="G287" s="20"/>
      <c r="H287" s="20"/>
      <c r="I287" s="20"/>
      <c r="J287" s="20"/>
      <c r="K287" s="21">
        <f>K290</f>
        <v>2</v>
      </c>
      <c r="L287" s="22">
        <f>L290</f>
        <v>250</v>
      </c>
      <c r="M287" s="47">
        <f>M290</f>
        <v>500</v>
      </c>
    </row>
    <row r="288" spans="1:13" ht="33.75" x14ac:dyDescent="0.25">
      <c r="A288" s="20"/>
      <c r="B288" s="20"/>
      <c r="C288" s="20"/>
      <c r="D288" s="19" t="s">
        <v>193</v>
      </c>
      <c r="E288" s="20"/>
      <c r="F288" s="20"/>
      <c r="G288" s="20"/>
      <c r="H288" s="20"/>
      <c r="I288" s="20"/>
      <c r="J288" s="20"/>
      <c r="K288" s="20"/>
      <c r="L288" s="20"/>
      <c r="M288" s="48"/>
    </row>
    <row r="289" spans="1:13" x14ac:dyDescent="0.25">
      <c r="A289" s="20"/>
      <c r="B289" s="20"/>
      <c r="C289" s="20"/>
      <c r="D289" s="23"/>
      <c r="E289" s="18" t="s">
        <v>194</v>
      </c>
      <c r="F289" s="24">
        <v>2</v>
      </c>
      <c r="G289" s="25">
        <v>0</v>
      </c>
      <c r="H289" s="25">
        <v>0</v>
      </c>
      <c r="I289" s="25">
        <v>0</v>
      </c>
      <c r="J289" s="22">
        <f>OR(F289&lt;&gt;0,G289&lt;&gt;0,H289&lt;&gt;0,I289&lt;&gt;0)*(F289 + (F289 = 0))*(G289 + (G289 = 0))*(H289 + (H289 = 0))*(I289 + (I289 = 0))</f>
        <v>2</v>
      </c>
      <c r="K289" s="20"/>
      <c r="L289" s="20"/>
      <c r="M289" s="48"/>
    </row>
    <row r="290" spans="1:13" x14ac:dyDescent="0.25">
      <c r="A290" s="20"/>
      <c r="B290" s="20"/>
      <c r="C290" s="20"/>
      <c r="D290" s="23"/>
      <c r="E290" s="20"/>
      <c r="F290" s="20"/>
      <c r="G290" s="20"/>
      <c r="H290" s="20"/>
      <c r="I290" s="20"/>
      <c r="J290" s="26" t="s">
        <v>195</v>
      </c>
      <c r="K290" s="27">
        <f>J289</f>
        <v>2</v>
      </c>
      <c r="L290" s="25">
        <v>250</v>
      </c>
      <c r="M290" s="49">
        <f>ROUND(K290*L290,2)</f>
        <v>500</v>
      </c>
    </row>
    <row r="291" spans="1:13" x14ac:dyDescent="0.25">
      <c r="A291" s="29"/>
      <c r="B291" s="29"/>
      <c r="C291" s="29"/>
      <c r="D291" s="30"/>
      <c r="E291" s="29"/>
      <c r="F291" s="29"/>
      <c r="G291" s="29"/>
      <c r="H291" s="29"/>
      <c r="I291" s="29"/>
      <c r="J291" s="29"/>
      <c r="K291" s="29"/>
      <c r="L291" s="29"/>
      <c r="M291" s="50"/>
    </row>
    <row r="292" spans="1:13" x14ac:dyDescent="0.25">
      <c r="A292" s="20"/>
      <c r="B292" s="20"/>
      <c r="C292" s="20"/>
      <c r="D292" s="23"/>
      <c r="E292" s="20"/>
      <c r="F292" s="20"/>
      <c r="G292" s="20"/>
      <c r="H292" s="20"/>
      <c r="I292" s="20"/>
      <c r="J292" s="26" t="s">
        <v>196</v>
      </c>
      <c r="K292" s="31">
        <v>1</v>
      </c>
      <c r="L292" s="28">
        <f>M255+M260+M266+M272+M277+M282+M287</f>
        <v>1781.91</v>
      </c>
      <c r="M292" s="49">
        <f>ROUND(K292*L292,2)</f>
        <v>1781.91</v>
      </c>
    </row>
    <row r="293" spans="1:13" x14ac:dyDescent="0.25">
      <c r="A293" s="29"/>
      <c r="B293" s="29"/>
      <c r="C293" s="29"/>
      <c r="D293" s="30"/>
      <c r="E293" s="29"/>
      <c r="F293" s="29"/>
      <c r="G293" s="29"/>
      <c r="H293" s="29"/>
      <c r="I293" s="29"/>
      <c r="J293" s="29"/>
      <c r="K293" s="29"/>
      <c r="L293" s="29"/>
      <c r="M293" s="50"/>
    </row>
    <row r="294" spans="1:13" x14ac:dyDescent="0.25">
      <c r="A294" s="20"/>
      <c r="B294" s="20"/>
      <c r="C294" s="20"/>
      <c r="D294" s="23"/>
      <c r="E294" s="20"/>
      <c r="F294" s="20"/>
      <c r="G294" s="20"/>
      <c r="H294" s="20"/>
      <c r="I294" s="20"/>
      <c r="J294" s="26" t="s">
        <v>197</v>
      </c>
      <c r="K294" s="32">
        <v>1</v>
      </c>
      <c r="L294" s="28">
        <f>M254</f>
        <v>1781.91</v>
      </c>
      <c r="M294" s="49">
        <f>ROUND(K294*L294,2)</f>
        <v>1781.91</v>
      </c>
    </row>
    <row r="295" spans="1:13" x14ac:dyDescent="0.25">
      <c r="A295" s="29"/>
      <c r="B295" s="29"/>
      <c r="C295" s="29"/>
      <c r="D295" s="30"/>
      <c r="E295" s="29"/>
      <c r="F295" s="29"/>
      <c r="G295" s="29"/>
      <c r="H295" s="29"/>
      <c r="I295" s="29"/>
      <c r="J295" s="29"/>
      <c r="K295" s="29"/>
      <c r="L295" s="29"/>
      <c r="M295" s="50"/>
    </row>
    <row r="296" spans="1:13" collapsed="1" x14ac:dyDescent="0.25">
      <c r="A296" s="7" t="s">
        <v>198</v>
      </c>
      <c r="B296" s="7" t="s">
        <v>15</v>
      </c>
      <c r="C296" s="7" t="s">
        <v>16</v>
      </c>
      <c r="D296" s="8" t="s">
        <v>199</v>
      </c>
      <c r="E296" s="9"/>
      <c r="F296" s="9"/>
      <c r="G296" s="9"/>
      <c r="H296" s="9"/>
      <c r="I296" s="9"/>
      <c r="J296" s="9"/>
      <c r="K296" s="10">
        <f>K346</f>
        <v>1</v>
      </c>
      <c r="L296" s="11">
        <f>L346</f>
        <v>6433.22</v>
      </c>
      <c r="M296" s="45">
        <f>M346</f>
        <v>6433.22</v>
      </c>
    </row>
    <row r="297" spans="1:13" x14ac:dyDescent="0.25">
      <c r="A297" s="12" t="s">
        <v>200</v>
      </c>
      <c r="B297" s="12" t="s">
        <v>15</v>
      </c>
      <c r="C297" s="12" t="s">
        <v>16</v>
      </c>
      <c r="D297" s="13" t="s">
        <v>19</v>
      </c>
      <c r="E297" s="14"/>
      <c r="F297" s="14"/>
      <c r="G297" s="14"/>
      <c r="H297" s="14"/>
      <c r="I297" s="14"/>
      <c r="J297" s="14"/>
      <c r="K297" s="15">
        <f>K344</f>
        <v>1</v>
      </c>
      <c r="L297" s="16">
        <f>L344</f>
        <v>6433.22</v>
      </c>
      <c r="M297" s="46">
        <f>M344</f>
        <v>6433.22</v>
      </c>
    </row>
    <row r="298" spans="1:13" x14ac:dyDescent="0.25">
      <c r="A298" s="17" t="s">
        <v>82</v>
      </c>
      <c r="B298" s="18" t="s">
        <v>21</v>
      </c>
      <c r="C298" s="18" t="s">
        <v>29</v>
      </c>
      <c r="D298" s="19" t="s">
        <v>83</v>
      </c>
      <c r="E298" s="20"/>
      <c r="F298" s="20"/>
      <c r="G298" s="20"/>
      <c r="H298" s="20"/>
      <c r="I298" s="20"/>
      <c r="J298" s="20"/>
      <c r="K298" s="21">
        <f>K301</f>
        <v>1.38</v>
      </c>
      <c r="L298" s="22">
        <f>L301</f>
        <v>157.01</v>
      </c>
      <c r="M298" s="47">
        <f>M301</f>
        <v>216.67</v>
      </c>
    </row>
    <row r="299" spans="1:13" ht="67.5" x14ac:dyDescent="0.25">
      <c r="A299" s="20"/>
      <c r="B299" s="20"/>
      <c r="C299" s="20"/>
      <c r="D299" s="19" t="s">
        <v>84</v>
      </c>
      <c r="E299" s="20"/>
      <c r="F299" s="20"/>
      <c r="G299" s="20"/>
      <c r="H299" s="20"/>
      <c r="I299" s="20"/>
      <c r="J299" s="20"/>
      <c r="K299" s="20"/>
      <c r="L299" s="20"/>
      <c r="M299" s="48"/>
    </row>
    <row r="300" spans="1:13" x14ac:dyDescent="0.25">
      <c r="A300" s="20"/>
      <c r="B300" s="20"/>
      <c r="C300" s="20"/>
      <c r="D300" s="23"/>
      <c r="E300" s="18" t="s">
        <v>201</v>
      </c>
      <c r="F300" s="24">
        <v>3</v>
      </c>
      <c r="G300" s="25">
        <v>0.46</v>
      </c>
      <c r="H300" s="25">
        <v>0</v>
      </c>
      <c r="I300" s="25">
        <v>0</v>
      </c>
      <c r="J300" s="22">
        <f>OR(F300&lt;&gt;0,G300&lt;&gt;0,H300&lt;&gt;0,I300&lt;&gt;0)*(F300 + (F300 = 0))*(G300 + (G300 = 0))*(H300 + (H300 = 0))*(I300 + (I300 = 0))</f>
        <v>1.38</v>
      </c>
      <c r="K300" s="20"/>
      <c r="L300" s="20"/>
      <c r="M300" s="48"/>
    </row>
    <row r="301" spans="1:13" x14ac:dyDescent="0.25">
      <c r="A301" s="20"/>
      <c r="B301" s="20"/>
      <c r="C301" s="20"/>
      <c r="D301" s="23"/>
      <c r="E301" s="20"/>
      <c r="F301" s="20"/>
      <c r="G301" s="20"/>
      <c r="H301" s="20"/>
      <c r="I301" s="20"/>
      <c r="J301" s="26" t="s">
        <v>85</v>
      </c>
      <c r="K301" s="27">
        <f>J300</f>
        <v>1.38</v>
      </c>
      <c r="L301" s="25">
        <v>157.01</v>
      </c>
      <c r="M301" s="49">
        <f>ROUND(K301*L301,2)</f>
        <v>216.67</v>
      </c>
    </row>
    <row r="302" spans="1:13" x14ac:dyDescent="0.25">
      <c r="A302" s="29"/>
      <c r="B302" s="29"/>
      <c r="C302" s="29"/>
      <c r="D302" s="30"/>
      <c r="E302" s="29"/>
      <c r="F302" s="29"/>
      <c r="G302" s="29"/>
      <c r="H302" s="29"/>
      <c r="I302" s="29"/>
      <c r="J302" s="29"/>
      <c r="K302" s="29"/>
      <c r="L302" s="29"/>
      <c r="M302" s="50"/>
    </row>
    <row r="303" spans="1:13" x14ac:dyDescent="0.25">
      <c r="A303" s="17" t="s">
        <v>58</v>
      </c>
      <c r="B303" s="18" t="s">
        <v>21</v>
      </c>
      <c r="C303" s="18" t="s">
        <v>59</v>
      </c>
      <c r="D303" s="19" t="s">
        <v>60</v>
      </c>
      <c r="E303" s="20"/>
      <c r="F303" s="20"/>
      <c r="G303" s="20"/>
      <c r="H303" s="20"/>
      <c r="I303" s="20"/>
      <c r="J303" s="20"/>
      <c r="K303" s="21">
        <f>K306</f>
        <v>1.52</v>
      </c>
      <c r="L303" s="22">
        <f>L306</f>
        <v>204.11</v>
      </c>
      <c r="M303" s="47">
        <f>M306</f>
        <v>310.25</v>
      </c>
    </row>
    <row r="304" spans="1:13" ht="56.25" x14ac:dyDescent="0.25">
      <c r="A304" s="20"/>
      <c r="B304" s="20"/>
      <c r="C304" s="20"/>
      <c r="D304" s="19" t="s">
        <v>61</v>
      </c>
      <c r="E304" s="20"/>
      <c r="F304" s="20"/>
      <c r="G304" s="20"/>
      <c r="H304" s="20"/>
      <c r="I304" s="20"/>
      <c r="J304" s="20"/>
      <c r="K304" s="20"/>
      <c r="L304" s="20"/>
      <c r="M304" s="48"/>
    </row>
    <row r="305" spans="1:13" x14ac:dyDescent="0.25">
      <c r="A305" s="20"/>
      <c r="B305" s="20"/>
      <c r="C305" s="20"/>
      <c r="D305" s="23"/>
      <c r="E305" s="18" t="s">
        <v>201</v>
      </c>
      <c r="F305" s="24">
        <v>3</v>
      </c>
      <c r="G305" s="25">
        <v>0.46</v>
      </c>
      <c r="H305" s="25">
        <v>0</v>
      </c>
      <c r="I305" s="25">
        <v>1.1000000000000001</v>
      </c>
      <c r="J305" s="22">
        <f>OR(F305&lt;&gt;0,G305&lt;&gt;0,H305&lt;&gt;0,I305&lt;&gt;0)*(F305 + (F305 = 0))*(G305 + (G305 = 0))*(H305 + (H305 = 0))*(I305 + (I305 = 0))</f>
        <v>1.52</v>
      </c>
      <c r="K305" s="20"/>
      <c r="L305" s="20"/>
      <c r="M305" s="48"/>
    </row>
    <row r="306" spans="1:13" x14ac:dyDescent="0.25">
      <c r="A306" s="20"/>
      <c r="B306" s="20"/>
      <c r="C306" s="20"/>
      <c r="D306" s="23"/>
      <c r="E306" s="20"/>
      <c r="F306" s="20"/>
      <c r="G306" s="20"/>
      <c r="H306" s="20"/>
      <c r="I306" s="20"/>
      <c r="J306" s="26" t="s">
        <v>62</v>
      </c>
      <c r="K306" s="27">
        <f>J305</f>
        <v>1.52</v>
      </c>
      <c r="L306" s="25">
        <v>204.11</v>
      </c>
      <c r="M306" s="49">
        <f>ROUND(K306*L306,2)</f>
        <v>310.25</v>
      </c>
    </row>
    <row r="307" spans="1:13" x14ac:dyDescent="0.25">
      <c r="A307" s="29"/>
      <c r="B307" s="29"/>
      <c r="C307" s="29"/>
      <c r="D307" s="30"/>
      <c r="E307" s="29"/>
      <c r="F307" s="29"/>
      <c r="G307" s="29"/>
      <c r="H307" s="29"/>
      <c r="I307" s="29"/>
      <c r="J307" s="29"/>
      <c r="K307" s="29"/>
      <c r="L307" s="29"/>
      <c r="M307" s="50"/>
    </row>
    <row r="308" spans="1:13" x14ac:dyDescent="0.25">
      <c r="A308" s="17" t="s">
        <v>63</v>
      </c>
      <c r="B308" s="18" t="s">
        <v>21</v>
      </c>
      <c r="C308" s="18" t="s">
        <v>64</v>
      </c>
      <c r="D308" s="19" t="s">
        <v>65</v>
      </c>
      <c r="E308" s="20"/>
      <c r="F308" s="20"/>
      <c r="G308" s="20"/>
      <c r="H308" s="20"/>
      <c r="I308" s="20"/>
      <c r="J308" s="20"/>
      <c r="K308" s="21">
        <f>K311</f>
        <v>6</v>
      </c>
      <c r="L308" s="22">
        <f>L311</f>
        <v>49.5</v>
      </c>
      <c r="M308" s="47">
        <f>M311</f>
        <v>297</v>
      </c>
    </row>
    <row r="309" spans="1:13" ht="33.75" x14ac:dyDescent="0.25">
      <c r="A309" s="20"/>
      <c r="B309" s="20"/>
      <c r="C309" s="20"/>
      <c r="D309" s="19" t="s">
        <v>66</v>
      </c>
      <c r="E309" s="20"/>
      <c r="F309" s="20"/>
      <c r="G309" s="20"/>
      <c r="H309" s="20"/>
      <c r="I309" s="20"/>
      <c r="J309" s="20"/>
      <c r="K309" s="20"/>
      <c r="L309" s="20"/>
      <c r="M309" s="48"/>
    </row>
    <row r="310" spans="1:13" x14ac:dyDescent="0.25">
      <c r="A310" s="20"/>
      <c r="B310" s="20"/>
      <c r="C310" s="20"/>
      <c r="D310" s="23"/>
      <c r="E310" s="18" t="s">
        <v>201</v>
      </c>
      <c r="F310" s="24">
        <v>3</v>
      </c>
      <c r="G310" s="25">
        <v>2</v>
      </c>
      <c r="H310" s="25">
        <v>0</v>
      </c>
      <c r="I310" s="25">
        <v>0</v>
      </c>
      <c r="J310" s="22">
        <f>OR(F310&lt;&gt;0,G310&lt;&gt;0,H310&lt;&gt;0,I310&lt;&gt;0)*(F310 + (F310 = 0))*(G310 + (G310 = 0))*(H310 + (H310 = 0))*(I310 + (I310 = 0))</f>
        <v>6</v>
      </c>
      <c r="K310" s="20"/>
      <c r="L310" s="20"/>
      <c r="M310" s="48"/>
    </row>
    <row r="311" spans="1:13" x14ac:dyDescent="0.25">
      <c r="A311" s="20"/>
      <c r="B311" s="20"/>
      <c r="C311" s="20"/>
      <c r="D311" s="23"/>
      <c r="E311" s="20"/>
      <c r="F311" s="20"/>
      <c r="G311" s="20"/>
      <c r="H311" s="20"/>
      <c r="I311" s="20"/>
      <c r="J311" s="26" t="s">
        <v>67</v>
      </c>
      <c r="K311" s="27">
        <f>J310</f>
        <v>6</v>
      </c>
      <c r="L311" s="25">
        <v>49.5</v>
      </c>
      <c r="M311" s="49">
        <f>ROUND(K311*L311,2)</f>
        <v>297</v>
      </c>
    </row>
    <row r="312" spans="1:13" x14ac:dyDescent="0.25">
      <c r="A312" s="29"/>
      <c r="B312" s="29"/>
      <c r="C312" s="29"/>
      <c r="D312" s="30"/>
      <c r="E312" s="29"/>
      <c r="F312" s="29"/>
      <c r="G312" s="29"/>
      <c r="H312" s="29"/>
      <c r="I312" s="29"/>
      <c r="J312" s="29"/>
      <c r="K312" s="29"/>
      <c r="L312" s="29"/>
      <c r="M312" s="50"/>
    </row>
    <row r="313" spans="1:13" x14ac:dyDescent="0.25">
      <c r="A313" s="17" t="s">
        <v>202</v>
      </c>
      <c r="B313" s="18" t="s">
        <v>21</v>
      </c>
      <c r="C313" s="18" t="s">
        <v>29</v>
      </c>
      <c r="D313" s="19" t="s">
        <v>203</v>
      </c>
      <c r="E313" s="20"/>
      <c r="F313" s="20"/>
      <c r="G313" s="20"/>
      <c r="H313" s="20"/>
      <c r="I313" s="20"/>
      <c r="J313" s="20"/>
      <c r="K313" s="21">
        <f>K319</f>
        <v>18.25</v>
      </c>
      <c r="L313" s="22">
        <f>L319</f>
        <v>188.41</v>
      </c>
      <c r="M313" s="47">
        <f>M319</f>
        <v>3438.48</v>
      </c>
    </row>
    <row r="314" spans="1:13" ht="78.75" x14ac:dyDescent="0.25">
      <c r="A314" s="20"/>
      <c r="B314" s="20"/>
      <c r="C314" s="20"/>
      <c r="D314" s="19" t="s">
        <v>204</v>
      </c>
      <c r="E314" s="20"/>
      <c r="F314" s="20"/>
      <c r="G314" s="20"/>
      <c r="H314" s="20"/>
      <c r="I314" s="20"/>
      <c r="J314" s="20"/>
      <c r="K314" s="20"/>
      <c r="L314" s="20"/>
      <c r="M314" s="48"/>
    </row>
    <row r="315" spans="1:13" x14ac:dyDescent="0.25">
      <c r="A315" s="20"/>
      <c r="B315" s="20"/>
      <c r="C315" s="20"/>
      <c r="D315" s="23"/>
      <c r="E315" s="18" t="s">
        <v>205</v>
      </c>
      <c r="F315" s="24">
        <v>1</v>
      </c>
      <c r="G315" s="25">
        <v>3</v>
      </c>
      <c r="H315" s="25">
        <v>0</v>
      </c>
      <c r="I315" s="25">
        <v>0</v>
      </c>
      <c r="J315" s="22">
        <f>OR(F315&lt;&gt;0,G315&lt;&gt;0,H315&lt;&gt;0,I315&lt;&gt;0)*(F315 + (F315 = 0))*(G315 + (G315 = 0))*(H315 + (H315 = 0))*(I315 + (I315 = 0))</f>
        <v>3</v>
      </c>
      <c r="K315" s="20"/>
      <c r="L315" s="20"/>
      <c r="M315" s="48"/>
    </row>
    <row r="316" spans="1:13" x14ac:dyDescent="0.25">
      <c r="A316" s="20"/>
      <c r="B316" s="20"/>
      <c r="C316" s="20"/>
      <c r="D316" s="23"/>
      <c r="E316" s="18" t="s">
        <v>206</v>
      </c>
      <c r="F316" s="24">
        <v>2</v>
      </c>
      <c r="G316" s="25">
        <v>1</v>
      </c>
      <c r="H316" s="25">
        <v>0</v>
      </c>
      <c r="I316" s="25">
        <v>0</v>
      </c>
      <c r="J316" s="22">
        <f>OR(F316&lt;&gt;0,G316&lt;&gt;0,H316&lt;&gt;0,I316&lt;&gt;0)*(F316 + (F316 = 0))*(G316 + (G316 = 0))*(H316 + (H316 = 0))*(I316 + (I316 = 0))</f>
        <v>2</v>
      </c>
      <c r="K316" s="20"/>
      <c r="L316" s="20"/>
      <c r="M316" s="48"/>
    </row>
    <row r="317" spans="1:13" x14ac:dyDescent="0.25">
      <c r="A317" s="20"/>
      <c r="B317" s="20"/>
      <c r="C317" s="20"/>
      <c r="D317" s="23"/>
      <c r="E317" s="18" t="s">
        <v>207</v>
      </c>
      <c r="F317" s="24">
        <v>8</v>
      </c>
      <c r="G317" s="25">
        <v>1.5</v>
      </c>
      <c r="H317" s="25">
        <v>0</v>
      </c>
      <c r="I317" s="25">
        <v>0</v>
      </c>
      <c r="J317" s="22">
        <f>OR(F317&lt;&gt;0,G317&lt;&gt;0,H317&lt;&gt;0,I317&lt;&gt;0)*(F317 + (F317 = 0))*(G317 + (G317 = 0))*(H317 + (H317 = 0))*(I317 + (I317 = 0))</f>
        <v>12</v>
      </c>
      <c r="K317" s="20"/>
      <c r="L317" s="20"/>
      <c r="M317" s="48"/>
    </row>
    <row r="318" spans="1:13" x14ac:dyDescent="0.25">
      <c r="A318" s="20"/>
      <c r="B318" s="20"/>
      <c r="C318" s="20"/>
      <c r="D318" s="23"/>
      <c r="E318" s="18" t="s">
        <v>208</v>
      </c>
      <c r="F318" s="24">
        <v>1</v>
      </c>
      <c r="G318" s="25">
        <v>1.25</v>
      </c>
      <c r="H318" s="25">
        <v>0</v>
      </c>
      <c r="I318" s="25">
        <v>0</v>
      </c>
      <c r="J318" s="22">
        <f>OR(F318&lt;&gt;0,G318&lt;&gt;0,H318&lt;&gt;0,I318&lt;&gt;0)*(F318 + (F318 = 0))*(G318 + (G318 = 0))*(H318 + (H318 = 0))*(I318 + (I318 = 0))</f>
        <v>1.25</v>
      </c>
      <c r="K318" s="20"/>
      <c r="L318" s="20"/>
      <c r="M318" s="48"/>
    </row>
    <row r="319" spans="1:13" x14ac:dyDescent="0.25">
      <c r="A319" s="20"/>
      <c r="B319" s="20"/>
      <c r="C319" s="20"/>
      <c r="D319" s="23"/>
      <c r="E319" s="20"/>
      <c r="F319" s="20"/>
      <c r="G319" s="20"/>
      <c r="H319" s="20"/>
      <c r="I319" s="20"/>
      <c r="J319" s="26" t="s">
        <v>209</v>
      </c>
      <c r="K319" s="27">
        <f>SUM(J315:J318)</f>
        <v>18.25</v>
      </c>
      <c r="L319" s="25">
        <v>188.41</v>
      </c>
      <c r="M319" s="49">
        <f>ROUND(K319*L319,2)</f>
        <v>3438.48</v>
      </c>
    </row>
    <row r="320" spans="1:13" x14ac:dyDescent="0.25">
      <c r="A320" s="29"/>
      <c r="B320" s="29"/>
      <c r="C320" s="29"/>
      <c r="D320" s="30"/>
      <c r="E320" s="29"/>
      <c r="F320" s="29"/>
      <c r="G320" s="29"/>
      <c r="H320" s="29"/>
      <c r="I320" s="29"/>
      <c r="J320" s="29"/>
      <c r="K320" s="29"/>
      <c r="L320" s="29"/>
      <c r="M320" s="50"/>
    </row>
    <row r="321" spans="1:13" x14ac:dyDescent="0.25">
      <c r="A321" s="17" t="s">
        <v>210</v>
      </c>
      <c r="B321" s="18" t="s">
        <v>21</v>
      </c>
      <c r="C321" s="18" t="s">
        <v>29</v>
      </c>
      <c r="D321" s="19" t="s">
        <v>211</v>
      </c>
      <c r="E321" s="20"/>
      <c r="F321" s="20"/>
      <c r="G321" s="20"/>
      <c r="H321" s="20"/>
      <c r="I321" s="20"/>
      <c r="J321" s="20"/>
      <c r="K321" s="21">
        <f>K327</f>
        <v>18.25</v>
      </c>
      <c r="L321" s="22">
        <f>L327</f>
        <v>35.99</v>
      </c>
      <c r="M321" s="47">
        <f>M327</f>
        <v>656.82</v>
      </c>
    </row>
    <row r="322" spans="1:13" ht="56.25" x14ac:dyDescent="0.25">
      <c r="A322" s="20"/>
      <c r="B322" s="20"/>
      <c r="C322" s="20"/>
      <c r="D322" s="19" t="s">
        <v>212</v>
      </c>
      <c r="E322" s="20"/>
      <c r="F322" s="20"/>
      <c r="G322" s="20"/>
      <c r="H322" s="20"/>
      <c r="I322" s="20"/>
      <c r="J322" s="20"/>
      <c r="K322" s="20"/>
      <c r="L322" s="20"/>
      <c r="M322" s="48"/>
    </row>
    <row r="323" spans="1:13" x14ac:dyDescent="0.25">
      <c r="A323" s="20"/>
      <c r="B323" s="20"/>
      <c r="C323" s="20"/>
      <c r="D323" s="23"/>
      <c r="E323" s="18" t="s">
        <v>205</v>
      </c>
      <c r="F323" s="24">
        <v>1</v>
      </c>
      <c r="G323" s="25">
        <v>3</v>
      </c>
      <c r="H323" s="25">
        <v>0</v>
      </c>
      <c r="I323" s="25">
        <v>0</v>
      </c>
      <c r="J323" s="22">
        <f>OR(F323&lt;&gt;0,G323&lt;&gt;0,H323&lt;&gt;0,I323&lt;&gt;0)*(F323 + (F323 = 0))*(G323 + (G323 = 0))*(H323 + (H323 = 0))*(I323 + (I323 = 0))</f>
        <v>3</v>
      </c>
      <c r="K323" s="20"/>
      <c r="L323" s="20"/>
      <c r="M323" s="48"/>
    </row>
    <row r="324" spans="1:13" x14ac:dyDescent="0.25">
      <c r="A324" s="20"/>
      <c r="B324" s="20"/>
      <c r="C324" s="20"/>
      <c r="D324" s="23"/>
      <c r="E324" s="18" t="s">
        <v>206</v>
      </c>
      <c r="F324" s="24">
        <v>2</v>
      </c>
      <c r="G324" s="25">
        <v>1</v>
      </c>
      <c r="H324" s="25">
        <v>0</v>
      </c>
      <c r="I324" s="25">
        <v>0</v>
      </c>
      <c r="J324" s="22">
        <f>OR(F324&lt;&gt;0,G324&lt;&gt;0,H324&lt;&gt;0,I324&lt;&gt;0)*(F324 + (F324 = 0))*(G324 + (G324 = 0))*(H324 + (H324 = 0))*(I324 + (I324 = 0))</f>
        <v>2</v>
      </c>
      <c r="K324" s="20"/>
      <c r="L324" s="20"/>
      <c r="M324" s="48"/>
    </row>
    <row r="325" spans="1:13" x14ac:dyDescent="0.25">
      <c r="A325" s="20"/>
      <c r="B325" s="20"/>
      <c r="C325" s="20"/>
      <c r="D325" s="23"/>
      <c r="E325" s="18" t="s">
        <v>207</v>
      </c>
      <c r="F325" s="24">
        <v>8</v>
      </c>
      <c r="G325" s="25">
        <v>1.5</v>
      </c>
      <c r="H325" s="25">
        <v>0</v>
      </c>
      <c r="I325" s="25">
        <v>0</v>
      </c>
      <c r="J325" s="22">
        <f>OR(F325&lt;&gt;0,G325&lt;&gt;0,H325&lt;&gt;0,I325&lt;&gt;0)*(F325 + (F325 = 0))*(G325 + (G325 = 0))*(H325 + (H325 = 0))*(I325 + (I325 = 0))</f>
        <v>12</v>
      </c>
      <c r="K325" s="20"/>
      <c r="L325" s="20"/>
      <c r="M325" s="48"/>
    </row>
    <row r="326" spans="1:13" x14ac:dyDescent="0.25">
      <c r="A326" s="20"/>
      <c r="B326" s="20"/>
      <c r="C326" s="20"/>
      <c r="D326" s="23"/>
      <c r="E326" s="18" t="s">
        <v>208</v>
      </c>
      <c r="F326" s="24">
        <v>1</v>
      </c>
      <c r="G326" s="25">
        <v>1.25</v>
      </c>
      <c r="H326" s="25">
        <v>0</v>
      </c>
      <c r="I326" s="25">
        <v>0</v>
      </c>
      <c r="J326" s="22">
        <f>OR(F326&lt;&gt;0,G326&lt;&gt;0,H326&lt;&gt;0,I326&lt;&gt;0)*(F326 + (F326 = 0))*(G326 + (G326 = 0))*(H326 + (H326 = 0))*(I326 + (I326 = 0))</f>
        <v>1.25</v>
      </c>
      <c r="K326" s="20"/>
      <c r="L326" s="20"/>
      <c r="M326" s="48"/>
    </row>
    <row r="327" spans="1:13" x14ac:dyDescent="0.25">
      <c r="A327" s="20"/>
      <c r="B327" s="20"/>
      <c r="C327" s="20"/>
      <c r="D327" s="23"/>
      <c r="E327" s="20"/>
      <c r="F327" s="20"/>
      <c r="G327" s="20"/>
      <c r="H327" s="20"/>
      <c r="I327" s="20"/>
      <c r="J327" s="26" t="s">
        <v>213</v>
      </c>
      <c r="K327" s="27">
        <f>SUM(J323:J326)</f>
        <v>18.25</v>
      </c>
      <c r="L327" s="25">
        <v>35.99</v>
      </c>
      <c r="M327" s="49">
        <f>ROUND(K327*L327,2)</f>
        <v>656.82</v>
      </c>
    </row>
    <row r="328" spans="1:13" x14ac:dyDescent="0.25">
      <c r="A328" s="29"/>
      <c r="B328" s="29"/>
      <c r="C328" s="29"/>
      <c r="D328" s="30"/>
      <c r="E328" s="29"/>
      <c r="F328" s="29"/>
      <c r="G328" s="29"/>
      <c r="H328" s="29"/>
      <c r="I328" s="29"/>
      <c r="J328" s="29"/>
      <c r="K328" s="29"/>
      <c r="L328" s="29"/>
      <c r="M328" s="50"/>
    </row>
    <row r="329" spans="1:13" x14ac:dyDescent="0.25">
      <c r="A329" s="17" t="s">
        <v>214</v>
      </c>
      <c r="B329" s="18" t="s">
        <v>21</v>
      </c>
      <c r="C329" s="18" t="s">
        <v>113</v>
      </c>
      <c r="D329" s="19" t="s">
        <v>215</v>
      </c>
      <c r="E329" s="20"/>
      <c r="F329" s="20"/>
      <c r="G329" s="20"/>
      <c r="H329" s="20"/>
      <c r="I329" s="20"/>
      <c r="J329" s="20"/>
      <c r="K329" s="21">
        <f>K332</f>
        <v>1</v>
      </c>
      <c r="L329" s="22">
        <f>L332</f>
        <v>150</v>
      </c>
      <c r="M329" s="47">
        <f>M332</f>
        <v>150</v>
      </c>
    </row>
    <row r="330" spans="1:13" ht="22.5" x14ac:dyDescent="0.25">
      <c r="A330" s="20"/>
      <c r="B330" s="20"/>
      <c r="C330" s="20"/>
      <c r="D330" s="19" t="s">
        <v>216</v>
      </c>
      <c r="E330" s="20"/>
      <c r="F330" s="20"/>
      <c r="G330" s="20"/>
      <c r="H330" s="20"/>
      <c r="I330" s="20"/>
      <c r="J330" s="20"/>
      <c r="K330" s="20"/>
      <c r="L330" s="20"/>
      <c r="M330" s="48"/>
    </row>
    <row r="331" spans="1:13" x14ac:dyDescent="0.25">
      <c r="A331" s="20"/>
      <c r="B331" s="20"/>
      <c r="C331" s="20"/>
      <c r="D331" s="23"/>
      <c r="E331" s="18" t="s">
        <v>217</v>
      </c>
      <c r="F331" s="24">
        <v>1</v>
      </c>
      <c r="G331" s="25">
        <v>0</v>
      </c>
      <c r="H331" s="25">
        <v>0</v>
      </c>
      <c r="I331" s="25">
        <v>0</v>
      </c>
      <c r="J331" s="22">
        <f>OR(F331&lt;&gt;0,G331&lt;&gt;0,H331&lt;&gt;0,I331&lt;&gt;0)*(F331 + (F331 = 0))*(G331 + (G331 = 0))*(H331 + (H331 = 0))*(I331 + (I331 = 0))</f>
        <v>1</v>
      </c>
      <c r="K331" s="20"/>
      <c r="L331" s="20"/>
      <c r="M331" s="48"/>
    </row>
    <row r="332" spans="1:13" x14ac:dyDescent="0.25">
      <c r="A332" s="20"/>
      <c r="B332" s="20"/>
      <c r="C332" s="20"/>
      <c r="D332" s="23"/>
      <c r="E332" s="20"/>
      <c r="F332" s="20"/>
      <c r="G332" s="20"/>
      <c r="H332" s="20"/>
      <c r="I332" s="20"/>
      <c r="J332" s="26" t="s">
        <v>218</v>
      </c>
      <c r="K332" s="27">
        <f>J331</f>
        <v>1</v>
      </c>
      <c r="L332" s="25">
        <v>150</v>
      </c>
      <c r="M332" s="49">
        <f>ROUND(K332*L332,2)</f>
        <v>150</v>
      </c>
    </row>
    <row r="333" spans="1:13" x14ac:dyDescent="0.25">
      <c r="A333" s="29"/>
      <c r="B333" s="29"/>
      <c r="C333" s="29"/>
      <c r="D333" s="30"/>
      <c r="E333" s="29"/>
      <c r="F333" s="29"/>
      <c r="G333" s="29"/>
      <c r="H333" s="29"/>
      <c r="I333" s="29"/>
      <c r="J333" s="29"/>
      <c r="K333" s="29"/>
      <c r="L333" s="29"/>
      <c r="M333" s="50"/>
    </row>
    <row r="334" spans="1:13" x14ac:dyDescent="0.25">
      <c r="A334" s="17" t="s">
        <v>219</v>
      </c>
      <c r="B334" s="18" t="s">
        <v>21</v>
      </c>
      <c r="C334" s="18" t="s">
        <v>59</v>
      </c>
      <c r="D334" s="19" t="s">
        <v>220</v>
      </c>
      <c r="E334" s="20"/>
      <c r="F334" s="20"/>
      <c r="G334" s="20"/>
      <c r="H334" s="20"/>
      <c r="I334" s="20"/>
      <c r="J334" s="20"/>
      <c r="K334" s="21">
        <f>K337</f>
        <v>3.64</v>
      </c>
      <c r="L334" s="22">
        <f>L337</f>
        <v>100</v>
      </c>
      <c r="M334" s="47">
        <f>M337</f>
        <v>364</v>
      </c>
    </row>
    <row r="335" spans="1:13" ht="67.5" x14ac:dyDescent="0.25">
      <c r="A335" s="20"/>
      <c r="B335" s="20"/>
      <c r="C335" s="20"/>
      <c r="D335" s="19" t="s">
        <v>221</v>
      </c>
      <c r="E335" s="20"/>
      <c r="F335" s="20"/>
      <c r="G335" s="20"/>
      <c r="H335" s="20"/>
      <c r="I335" s="20"/>
      <c r="J335" s="20"/>
      <c r="K335" s="20"/>
      <c r="L335" s="20"/>
      <c r="M335" s="48"/>
    </row>
    <row r="336" spans="1:13" x14ac:dyDescent="0.25">
      <c r="A336" s="20"/>
      <c r="B336" s="20"/>
      <c r="C336" s="20"/>
      <c r="D336" s="23"/>
      <c r="E336" s="18" t="s">
        <v>208</v>
      </c>
      <c r="F336" s="24">
        <v>1</v>
      </c>
      <c r="G336" s="25">
        <v>1.3</v>
      </c>
      <c r="H336" s="25">
        <v>2.8</v>
      </c>
      <c r="I336" s="25">
        <v>0</v>
      </c>
      <c r="J336" s="22">
        <f>OR(F336&lt;&gt;0,G336&lt;&gt;0,H336&lt;&gt;0,I336&lt;&gt;0)*(F336 + (F336 = 0))*(G336 + (G336 = 0))*(H336 + (H336 = 0))*(I336 + (I336 = 0))</f>
        <v>3.64</v>
      </c>
      <c r="K336" s="20"/>
      <c r="L336" s="20"/>
      <c r="M336" s="48"/>
    </row>
    <row r="337" spans="1:13" x14ac:dyDescent="0.25">
      <c r="A337" s="20"/>
      <c r="B337" s="20"/>
      <c r="C337" s="20"/>
      <c r="D337" s="23"/>
      <c r="E337" s="20"/>
      <c r="F337" s="20"/>
      <c r="G337" s="20"/>
      <c r="H337" s="20"/>
      <c r="I337" s="20"/>
      <c r="J337" s="26" t="s">
        <v>222</v>
      </c>
      <c r="K337" s="27">
        <f>J336</f>
        <v>3.64</v>
      </c>
      <c r="L337" s="25">
        <v>100</v>
      </c>
      <c r="M337" s="49">
        <f>ROUND(K337*L337,2)</f>
        <v>364</v>
      </c>
    </row>
    <row r="338" spans="1:13" x14ac:dyDescent="0.25">
      <c r="A338" s="29"/>
      <c r="B338" s="29"/>
      <c r="C338" s="29"/>
      <c r="D338" s="30"/>
      <c r="E338" s="29"/>
      <c r="F338" s="29"/>
      <c r="G338" s="29"/>
      <c r="H338" s="29"/>
      <c r="I338" s="29"/>
      <c r="J338" s="29"/>
      <c r="K338" s="29"/>
      <c r="L338" s="29"/>
      <c r="M338" s="50"/>
    </row>
    <row r="339" spans="1:13" x14ac:dyDescent="0.25">
      <c r="A339" s="17" t="s">
        <v>191</v>
      </c>
      <c r="B339" s="18" t="s">
        <v>21</v>
      </c>
      <c r="C339" s="18" t="s">
        <v>113</v>
      </c>
      <c r="D339" s="19" t="s">
        <v>192</v>
      </c>
      <c r="E339" s="20"/>
      <c r="F339" s="20"/>
      <c r="G339" s="20"/>
      <c r="H339" s="20"/>
      <c r="I339" s="20"/>
      <c r="J339" s="20"/>
      <c r="K339" s="21">
        <f>K342</f>
        <v>4</v>
      </c>
      <c r="L339" s="22">
        <f>L342</f>
        <v>250</v>
      </c>
      <c r="M339" s="47">
        <f>M342</f>
        <v>1000</v>
      </c>
    </row>
    <row r="340" spans="1:13" ht="33.75" x14ac:dyDescent="0.25">
      <c r="A340" s="20"/>
      <c r="B340" s="20"/>
      <c r="C340" s="20"/>
      <c r="D340" s="19" t="s">
        <v>193</v>
      </c>
      <c r="E340" s="20"/>
      <c r="F340" s="20"/>
      <c r="G340" s="20"/>
      <c r="H340" s="20"/>
      <c r="I340" s="20"/>
      <c r="J340" s="20"/>
      <c r="K340" s="20"/>
      <c r="L340" s="20"/>
      <c r="M340" s="48"/>
    </row>
    <row r="341" spans="1:13" x14ac:dyDescent="0.25">
      <c r="A341" s="20"/>
      <c r="B341" s="20"/>
      <c r="C341" s="20"/>
      <c r="D341" s="23"/>
      <c r="E341" s="18" t="s">
        <v>217</v>
      </c>
      <c r="F341" s="24">
        <v>4</v>
      </c>
      <c r="G341" s="25">
        <v>0</v>
      </c>
      <c r="H341" s="25">
        <v>0</v>
      </c>
      <c r="I341" s="25">
        <v>0</v>
      </c>
      <c r="J341" s="22">
        <f>OR(F341&lt;&gt;0,G341&lt;&gt;0,H341&lt;&gt;0,I341&lt;&gt;0)*(F341 + (F341 = 0))*(G341 + (G341 = 0))*(H341 + (H341 = 0))*(I341 + (I341 = 0))</f>
        <v>4</v>
      </c>
      <c r="K341" s="20"/>
      <c r="L341" s="20"/>
      <c r="M341" s="48"/>
    </row>
    <row r="342" spans="1:13" x14ac:dyDescent="0.25">
      <c r="A342" s="20"/>
      <c r="B342" s="20"/>
      <c r="C342" s="20"/>
      <c r="D342" s="23"/>
      <c r="E342" s="20"/>
      <c r="F342" s="20"/>
      <c r="G342" s="20"/>
      <c r="H342" s="20"/>
      <c r="I342" s="20"/>
      <c r="J342" s="26" t="s">
        <v>195</v>
      </c>
      <c r="K342" s="27">
        <f>J341</f>
        <v>4</v>
      </c>
      <c r="L342" s="25">
        <v>250</v>
      </c>
      <c r="M342" s="49">
        <f>ROUND(K342*L342,2)</f>
        <v>1000</v>
      </c>
    </row>
    <row r="343" spans="1:13" x14ac:dyDescent="0.25">
      <c r="A343" s="29"/>
      <c r="B343" s="29"/>
      <c r="C343" s="29"/>
      <c r="D343" s="30"/>
      <c r="E343" s="29"/>
      <c r="F343" s="29"/>
      <c r="G343" s="29"/>
      <c r="H343" s="29"/>
      <c r="I343" s="29"/>
      <c r="J343" s="29"/>
      <c r="K343" s="29"/>
      <c r="L343" s="29"/>
      <c r="M343" s="50"/>
    </row>
    <row r="344" spans="1:13" x14ac:dyDescent="0.25">
      <c r="A344" s="20"/>
      <c r="B344" s="20"/>
      <c r="C344" s="20"/>
      <c r="D344" s="23"/>
      <c r="E344" s="20"/>
      <c r="F344" s="20"/>
      <c r="G344" s="20"/>
      <c r="H344" s="20"/>
      <c r="I344" s="20"/>
      <c r="J344" s="26" t="s">
        <v>223</v>
      </c>
      <c r="K344" s="31">
        <v>1</v>
      </c>
      <c r="L344" s="28">
        <f>M298+M303+M308+M313+M321+M329+M334+M339</f>
        <v>6433.22</v>
      </c>
      <c r="M344" s="49">
        <f>ROUND(K344*L344,2)</f>
        <v>6433.22</v>
      </c>
    </row>
    <row r="345" spans="1:13" x14ac:dyDescent="0.25">
      <c r="A345" s="29"/>
      <c r="B345" s="29"/>
      <c r="C345" s="29"/>
      <c r="D345" s="30"/>
      <c r="E345" s="29"/>
      <c r="F345" s="29"/>
      <c r="G345" s="29"/>
      <c r="H345" s="29"/>
      <c r="I345" s="29"/>
      <c r="J345" s="29"/>
      <c r="K345" s="29"/>
      <c r="L345" s="29"/>
      <c r="M345" s="50"/>
    </row>
    <row r="346" spans="1:13" x14ac:dyDescent="0.25">
      <c r="A346" s="20"/>
      <c r="B346" s="20"/>
      <c r="C346" s="20"/>
      <c r="D346" s="23"/>
      <c r="E346" s="20"/>
      <c r="F346" s="20"/>
      <c r="G346" s="20"/>
      <c r="H346" s="20"/>
      <c r="I346" s="20"/>
      <c r="J346" s="26" t="s">
        <v>224</v>
      </c>
      <c r="K346" s="32">
        <v>1</v>
      </c>
      <c r="L346" s="28">
        <f>M297</f>
        <v>6433.22</v>
      </c>
      <c r="M346" s="49">
        <f>ROUND(K346*L346,2)</f>
        <v>6433.22</v>
      </c>
    </row>
    <row r="347" spans="1:13" x14ac:dyDescent="0.25">
      <c r="A347" s="29"/>
      <c r="B347" s="29"/>
      <c r="C347" s="29"/>
      <c r="D347" s="30"/>
      <c r="E347" s="29"/>
      <c r="F347" s="29"/>
      <c r="G347" s="29"/>
      <c r="H347" s="29"/>
      <c r="I347" s="29"/>
      <c r="J347" s="29"/>
      <c r="K347" s="29"/>
      <c r="L347" s="29"/>
      <c r="M347" s="50"/>
    </row>
    <row r="348" spans="1:13" collapsed="1" x14ac:dyDescent="0.25">
      <c r="A348" s="7" t="s">
        <v>225</v>
      </c>
      <c r="B348" s="7" t="s">
        <v>15</v>
      </c>
      <c r="C348" s="7" t="s">
        <v>16</v>
      </c>
      <c r="D348" s="8" t="s">
        <v>226</v>
      </c>
      <c r="E348" s="9"/>
      <c r="F348" s="9"/>
      <c r="G348" s="9"/>
      <c r="H348" s="9"/>
      <c r="I348" s="9"/>
      <c r="J348" s="9"/>
      <c r="K348" s="10">
        <f>K380</f>
        <v>1</v>
      </c>
      <c r="L348" s="11">
        <f>L380</f>
        <v>5005.16</v>
      </c>
      <c r="M348" s="45">
        <f>M380</f>
        <v>5005.16</v>
      </c>
    </row>
    <row r="349" spans="1:13" x14ac:dyDescent="0.25">
      <c r="A349" s="12" t="s">
        <v>227</v>
      </c>
      <c r="B349" s="12" t="s">
        <v>15</v>
      </c>
      <c r="C349" s="12" t="s">
        <v>16</v>
      </c>
      <c r="D349" s="13" t="s">
        <v>19</v>
      </c>
      <c r="E349" s="14"/>
      <c r="F349" s="14"/>
      <c r="G349" s="14"/>
      <c r="H349" s="14"/>
      <c r="I349" s="14"/>
      <c r="J349" s="14"/>
      <c r="K349" s="15">
        <f>K378</f>
        <v>1</v>
      </c>
      <c r="L349" s="16">
        <f>L378</f>
        <v>5005.16</v>
      </c>
      <c r="M349" s="46">
        <f>M378</f>
        <v>5005.16</v>
      </c>
    </row>
    <row r="350" spans="1:13" x14ac:dyDescent="0.25">
      <c r="A350" s="17" t="s">
        <v>202</v>
      </c>
      <c r="B350" s="18" t="s">
        <v>21</v>
      </c>
      <c r="C350" s="18" t="s">
        <v>29</v>
      </c>
      <c r="D350" s="19" t="s">
        <v>203</v>
      </c>
      <c r="E350" s="20"/>
      <c r="F350" s="20"/>
      <c r="G350" s="20"/>
      <c r="H350" s="20"/>
      <c r="I350" s="20"/>
      <c r="J350" s="20"/>
      <c r="K350" s="21">
        <f>K354</f>
        <v>2.6</v>
      </c>
      <c r="L350" s="22">
        <f>L354</f>
        <v>188.41</v>
      </c>
      <c r="M350" s="47">
        <f>M354</f>
        <v>489.87</v>
      </c>
    </row>
    <row r="351" spans="1:13" ht="78.75" x14ac:dyDescent="0.25">
      <c r="A351" s="20"/>
      <c r="B351" s="20"/>
      <c r="C351" s="20"/>
      <c r="D351" s="19" t="s">
        <v>204</v>
      </c>
      <c r="E351" s="20"/>
      <c r="F351" s="20"/>
      <c r="G351" s="20"/>
      <c r="H351" s="20"/>
      <c r="I351" s="20"/>
      <c r="J351" s="20"/>
      <c r="K351" s="20"/>
      <c r="L351" s="20"/>
      <c r="M351" s="48"/>
    </row>
    <row r="352" spans="1:13" x14ac:dyDescent="0.25">
      <c r="A352" s="20"/>
      <c r="B352" s="20"/>
      <c r="C352" s="20"/>
      <c r="D352" s="23"/>
      <c r="E352" s="18" t="s">
        <v>228</v>
      </c>
      <c r="F352" s="24">
        <v>2</v>
      </c>
      <c r="G352" s="25">
        <v>0.2</v>
      </c>
      <c r="H352" s="25">
        <v>0</v>
      </c>
      <c r="I352" s="25">
        <v>0</v>
      </c>
      <c r="J352" s="22">
        <f>OR(F352&lt;&gt;0,G352&lt;&gt;0,H352&lt;&gt;0,I352&lt;&gt;0)*(F352 + (F352 = 0))*(G352 + (G352 = 0))*(H352 + (H352 = 0))*(I352 + (I352 = 0))</f>
        <v>0.4</v>
      </c>
      <c r="K352" s="20"/>
      <c r="L352" s="20"/>
      <c r="M352" s="48"/>
    </row>
    <row r="353" spans="1:13" x14ac:dyDescent="0.25">
      <c r="A353" s="20"/>
      <c r="B353" s="20"/>
      <c r="C353" s="20"/>
      <c r="D353" s="23"/>
      <c r="E353" s="18" t="s">
        <v>229</v>
      </c>
      <c r="F353" s="24">
        <v>1</v>
      </c>
      <c r="G353" s="25">
        <v>2.2000000000000002</v>
      </c>
      <c r="H353" s="25">
        <v>0</v>
      </c>
      <c r="I353" s="25">
        <v>0</v>
      </c>
      <c r="J353" s="22">
        <f>OR(F353&lt;&gt;0,G353&lt;&gt;0,H353&lt;&gt;0,I353&lt;&gt;0)*(F353 + (F353 = 0))*(G353 + (G353 = 0))*(H353 + (H353 = 0))*(I353 + (I353 = 0))</f>
        <v>2.2000000000000002</v>
      </c>
      <c r="K353" s="20"/>
      <c r="L353" s="20"/>
      <c r="M353" s="48"/>
    </row>
    <row r="354" spans="1:13" x14ac:dyDescent="0.25">
      <c r="A354" s="20"/>
      <c r="B354" s="20"/>
      <c r="C354" s="20"/>
      <c r="D354" s="23"/>
      <c r="E354" s="20"/>
      <c r="F354" s="20"/>
      <c r="G354" s="20"/>
      <c r="H354" s="20"/>
      <c r="I354" s="20"/>
      <c r="J354" s="26" t="s">
        <v>209</v>
      </c>
      <c r="K354" s="27">
        <f>SUM(J352:J353)</f>
        <v>2.6</v>
      </c>
      <c r="L354" s="25">
        <v>188.41</v>
      </c>
      <c r="M354" s="49">
        <f>ROUND(K354*L354,2)</f>
        <v>489.87</v>
      </c>
    </row>
    <row r="355" spans="1:13" x14ac:dyDescent="0.25">
      <c r="A355" s="29"/>
      <c r="B355" s="29"/>
      <c r="C355" s="29"/>
      <c r="D355" s="30"/>
      <c r="E355" s="29"/>
      <c r="F355" s="29"/>
      <c r="G355" s="29"/>
      <c r="H355" s="29"/>
      <c r="I355" s="29"/>
      <c r="J355" s="29"/>
      <c r="K355" s="29"/>
      <c r="L355" s="29"/>
      <c r="M355" s="50"/>
    </row>
    <row r="356" spans="1:13" x14ac:dyDescent="0.25">
      <c r="A356" s="17" t="s">
        <v>210</v>
      </c>
      <c r="B356" s="18" t="s">
        <v>21</v>
      </c>
      <c r="C356" s="18" t="s">
        <v>29</v>
      </c>
      <c r="D356" s="19" t="s">
        <v>211</v>
      </c>
      <c r="E356" s="20"/>
      <c r="F356" s="20"/>
      <c r="G356" s="20"/>
      <c r="H356" s="20"/>
      <c r="I356" s="20"/>
      <c r="J356" s="20"/>
      <c r="K356" s="21">
        <f>K360</f>
        <v>2.6</v>
      </c>
      <c r="L356" s="22">
        <f>L360</f>
        <v>35.99</v>
      </c>
      <c r="M356" s="47">
        <f>M360</f>
        <v>93.57</v>
      </c>
    </row>
    <row r="357" spans="1:13" ht="56.25" x14ac:dyDescent="0.25">
      <c r="A357" s="20"/>
      <c r="B357" s="20"/>
      <c r="C357" s="20"/>
      <c r="D357" s="19" t="s">
        <v>212</v>
      </c>
      <c r="E357" s="20"/>
      <c r="F357" s="20"/>
      <c r="G357" s="20"/>
      <c r="H357" s="20"/>
      <c r="I357" s="20"/>
      <c r="J357" s="20"/>
      <c r="K357" s="20"/>
      <c r="L357" s="20"/>
      <c r="M357" s="48"/>
    </row>
    <row r="358" spans="1:13" x14ac:dyDescent="0.25">
      <c r="A358" s="20"/>
      <c r="B358" s="20"/>
      <c r="C358" s="20"/>
      <c r="D358" s="23"/>
      <c r="E358" s="18" t="s">
        <v>228</v>
      </c>
      <c r="F358" s="24">
        <v>2</v>
      </c>
      <c r="G358" s="25">
        <v>0.2</v>
      </c>
      <c r="H358" s="25">
        <v>0</v>
      </c>
      <c r="I358" s="25">
        <v>0</v>
      </c>
      <c r="J358" s="22">
        <f>OR(F358&lt;&gt;0,G358&lt;&gt;0,H358&lt;&gt;0,I358&lt;&gt;0)*(F358 + (F358 = 0))*(G358 + (G358 = 0))*(H358 + (H358 = 0))*(I358 + (I358 = 0))</f>
        <v>0.4</v>
      </c>
      <c r="K358" s="20"/>
      <c r="L358" s="20"/>
      <c r="M358" s="48"/>
    </row>
    <row r="359" spans="1:13" x14ac:dyDescent="0.25">
      <c r="A359" s="20"/>
      <c r="B359" s="20"/>
      <c r="C359" s="20"/>
      <c r="D359" s="23"/>
      <c r="E359" s="18" t="s">
        <v>229</v>
      </c>
      <c r="F359" s="24">
        <v>1</v>
      </c>
      <c r="G359" s="25">
        <v>2.2000000000000002</v>
      </c>
      <c r="H359" s="25">
        <v>0</v>
      </c>
      <c r="I359" s="25">
        <v>0</v>
      </c>
      <c r="J359" s="22">
        <f>OR(F359&lt;&gt;0,G359&lt;&gt;0,H359&lt;&gt;0,I359&lt;&gt;0)*(F359 + (F359 = 0))*(G359 + (G359 = 0))*(H359 + (H359 = 0))*(I359 + (I359 = 0))</f>
        <v>2.2000000000000002</v>
      </c>
      <c r="K359" s="20"/>
      <c r="L359" s="20"/>
      <c r="M359" s="48"/>
    </row>
    <row r="360" spans="1:13" x14ac:dyDescent="0.25">
      <c r="A360" s="20"/>
      <c r="B360" s="20"/>
      <c r="C360" s="20"/>
      <c r="D360" s="23"/>
      <c r="E360" s="20"/>
      <c r="F360" s="20"/>
      <c r="G360" s="20"/>
      <c r="H360" s="20"/>
      <c r="I360" s="20"/>
      <c r="J360" s="26" t="s">
        <v>213</v>
      </c>
      <c r="K360" s="27">
        <f>SUM(J358:J359)</f>
        <v>2.6</v>
      </c>
      <c r="L360" s="25">
        <v>35.99</v>
      </c>
      <c r="M360" s="49">
        <f>ROUND(K360*L360,2)</f>
        <v>93.57</v>
      </c>
    </row>
    <row r="361" spans="1:13" x14ac:dyDescent="0.25">
      <c r="A361" s="29"/>
      <c r="B361" s="29"/>
      <c r="C361" s="29"/>
      <c r="D361" s="30"/>
      <c r="E361" s="29"/>
      <c r="F361" s="29"/>
      <c r="G361" s="29"/>
      <c r="H361" s="29"/>
      <c r="I361" s="29"/>
      <c r="J361" s="29"/>
      <c r="K361" s="29"/>
      <c r="L361" s="29"/>
      <c r="M361" s="50"/>
    </row>
    <row r="362" spans="1:13" ht="22.5" x14ac:dyDescent="0.25">
      <c r="A362" s="17" t="s">
        <v>102</v>
      </c>
      <c r="B362" s="18" t="s">
        <v>21</v>
      </c>
      <c r="C362" s="18" t="s">
        <v>59</v>
      </c>
      <c r="D362" s="19" t="s">
        <v>103</v>
      </c>
      <c r="E362" s="20"/>
      <c r="F362" s="20"/>
      <c r="G362" s="20"/>
      <c r="H362" s="20"/>
      <c r="I362" s="20"/>
      <c r="J362" s="20"/>
      <c r="K362" s="21">
        <f>K365</f>
        <v>9.02</v>
      </c>
      <c r="L362" s="22">
        <f>L365</f>
        <v>450</v>
      </c>
      <c r="M362" s="47">
        <f>M365</f>
        <v>4059</v>
      </c>
    </row>
    <row r="363" spans="1:13" ht="22.5" x14ac:dyDescent="0.25">
      <c r="A363" s="20"/>
      <c r="B363" s="20"/>
      <c r="C363" s="20"/>
      <c r="D363" s="19" t="s">
        <v>104</v>
      </c>
      <c r="E363" s="20"/>
      <c r="F363" s="20"/>
      <c r="G363" s="20"/>
      <c r="H363" s="20"/>
      <c r="I363" s="20"/>
      <c r="J363" s="20"/>
      <c r="K363" s="20"/>
      <c r="L363" s="20"/>
      <c r="M363" s="48"/>
    </row>
    <row r="364" spans="1:13" x14ac:dyDescent="0.25">
      <c r="A364" s="20"/>
      <c r="B364" s="20"/>
      <c r="C364" s="20"/>
      <c r="D364" s="23"/>
      <c r="E364" s="18" t="s">
        <v>230</v>
      </c>
      <c r="F364" s="24">
        <v>1</v>
      </c>
      <c r="G364" s="25">
        <v>8.1999999999999993</v>
      </c>
      <c r="H364" s="25">
        <v>1.1000000000000001</v>
      </c>
      <c r="I364" s="25">
        <v>0</v>
      </c>
      <c r="J364" s="22">
        <f>OR(F364&lt;&gt;0,G364&lt;&gt;0,H364&lt;&gt;0,I364&lt;&gt;0)*(F364 + (F364 = 0))*(G364 + (G364 = 0))*(H364 + (H364 = 0))*(I364 + (I364 = 0))</f>
        <v>9.02</v>
      </c>
      <c r="K364" s="20"/>
      <c r="L364" s="20"/>
      <c r="M364" s="48"/>
    </row>
    <row r="365" spans="1:13" x14ac:dyDescent="0.25">
      <c r="A365" s="20"/>
      <c r="B365" s="20"/>
      <c r="C365" s="20"/>
      <c r="D365" s="23"/>
      <c r="E365" s="20"/>
      <c r="F365" s="20"/>
      <c r="G365" s="20"/>
      <c r="H365" s="20"/>
      <c r="I365" s="20"/>
      <c r="J365" s="26" t="s">
        <v>105</v>
      </c>
      <c r="K365" s="27">
        <f>J364</f>
        <v>9.02</v>
      </c>
      <c r="L365" s="25">
        <v>450</v>
      </c>
      <c r="M365" s="49">
        <f>ROUND(K365*L365,2)</f>
        <v>4059</v>
      </c>
    </row>
    <row r="366" spans="1:13" x14ac:dyDescent="0.25">
      <c r="A366" s="29"/>
      <c r="B366" s="29"/>
      <c r="C366" s="29"/>
      <c r="D366" s="30"/>
      <c r="E366" s="29"/>
      <c r="F366" s="29"/>
      <c r="G366" s="29"/>
      <c r="H366" s="29"/>
      <c r="I366" s="29"/>
      <c r="J366" s="29"/>
      <c r="K366" s="29"/>
      <c r="L366" s="29"/>
      <c r="M366" s="50"/>
    </row>
    <row r="367" spans="1:13" x14ac:dyDescent="0.25">
      <c r="A367" s="17" t="s">
        <v>231</v>
      </c>
      <c r="B367" s="18" t="s">
        <v>21</v>
      </c>
      <c r="C367" s="18" t="s">
        <v>59</v>
      </c>
      <c r="D367" s="19" t="s">
        <v>232</v>
      </c>
      <c r="E367" s="20"/>
      <c r="F367" s="20"/>
      <c r="G367" s="20"/>
      <c r="H367" s="20"/>
      <c r="I367" s="20"/>
      <c r="J367" s="20"/>
      <c r="K367" s="21">
        <f>K370</f>
        <v>0.12</v>
      </c>
      <c r="L367" s="22">
        <f>L370</f>
        <v>545.1</v>
      </c>
      <c r="M367" s="47">
        <f>M370</f>
        <v>65.41</v>
      </c>
    </row>
    <row r="368" spans="1:13" ht="56.25" x14ac:dyDescent="0.25">
      <c r="A368" s="20"/>
      <c r="B368" s="20"/>
      <c r="C368" s="20"/>
      <c r="D368" s="19" t="s">
        <v>233</v>
      </c>
      <c r="E368" s="20"/>
      <c r="F368" s="20"/>
      <c r="G368" s="20"/>
      <c r="H368" s="20"/>
      <c r="I368" s="20"/>
      <c r="J368" s="20"/>
      <c r="K368" s="20"/>
      <c r="L368" s="20"/>
      <c r="M368" s="48"/>
    </row>
    <row r="369" spans="1:13" x14ac:dyDescent="0.25">
      <c r="A369" s="20"/>
      <c r="B369" s="20"/>
      <c r="C369" s="20"/>
      <c r="D369" s="23"/>
      <c r="E369" s="18" t="s">
        <v>234</v>
      </c>
      <c r="F369" s="24">
        <v>1</v>
      </c>
      <c r="G369" s="25">
        <v>0.4</v>
      </c>
      <c r="H369" s="25">
        <v>0.3</v>
      </c>
      <c r="I369" s="25">
        <v>0</v>
      </c>
      <c r="J369" s="22">
        <f>OR(F369&lt;&gt;0,G369&lt;&gt;0,H369&lt;&gt;0,I369&lt;&gt;0)*(F369 + (F369 = 0))*(G369 + (G369 = 0))*(H369 + (H369 = 0))*(I369 + (I369 = 0))</f>
        <v>0.12</v>
      </c>
      <c r="K369" s="20"/>
      <c r="L369" s="20"/>
      <c r="M369" s="48"/>
    </row>
    <row r="370" spans="1:13" x14ac:dyDescent="0.25">
      <c r="A370" s="20"/>
      <c r="B370" s="20"/>
      <c r="C370" s="20"/>
      <c r="D370" s="23"/>
      <c r="E370" s="20"/>
      <c r="F370" s="20"/>
      <c r="G370" s="20"/>
      <c r="H370" s="20"/>
      <c r="I370" s="20"/>
      <c r="J370" s="26" t="s">
        <v>235</v>
      </c>
      <c r="K370" s="27">
        <f>J369</f>
        <v>0.12</v>
      </c>
      <c r="L370" s="25">
        <v>545.1</v>
      </c>
      <c r="M370" s="49">
        <f>ROUND(K370*L370,2)</f>
        <v>65.41</v>
      </c>
    </row>
    <row r="371" spans="1:13" x14ac:dyDescent="0.25">
      <c r="A371" s="29"/>
      <c r="B371" s="29"/>
      <c r="C371" s="29"/>
      <c r="D371" s="30"/>
      <c r="E371" s="29"/>
      <c r="F371" s="29"/>
      <c r="G371" s="29"/>
      <c r="H371" s="29"/>
      <c r="I371" s="29"/>
      <c r="J371" s="29"/>
      <c r="K371" s="29"/>
      <c r="L371" s="29"/>
      <c r="M371" s="50"/>
    </row>
    <row r="372" spans="1:13" x14ac:dyDescent="0.25">
      <c r="A372" s="17" t="s">
        <v>20</v>
      </c>
      <c r="B372" s="18" t="s">
        <v>21</v>
      </c>
      <c r="C372" s="18" t="s">
        <v>22</v>
      </c>
      <c r="D372" s="19" t="s">
        <v>23</v>
      </c>
      <c r="E372" s="20"/>
      <c r="F372" s="20"/>
      <c r="G372" s="20"/>
      <c r="H372" s="20"/>
      <c r="I372" s="20"/>
      <c r="J372" s="20"/>
      <c r="K372" s="21">
        <f>K376</f>
        <v>12.17</v>
      </c>
      <c r="L372" s="22">
        <f>L376</f>
        <v>24.43</v>
      </c>
      <c r="M372" s="47">
        <f>M376</f>
        <v>297.31</v>
      </c>
    </row>
    <row r="373" spans="1:13" ht="33.75" x14ac:dyDescent="0.25">
      <c r="A373" s="20"/>
      <c r="B373" s="20"/>
      <c r="C373" s="20"/>
      <c r="D373" s="19" t="s">
        <v>24</v>
      </c>
      <c r="E373" s="20"/>
      <c r="F373" s="20"/>
      <c r="G373" s="20"/>
      <c r="H373" s="20"/>
      <c r="I373" s="20"/>
      <c r="J373" s="20"/>
      <c r="K373" s="20"/>
      <c r="L373" s="20"/>
      <c r="M373" s="48"/>
    </row>
    <row r="374" spans="1:13" x14ac:dyDescent="0.25">
      <c r="A374" s="20"/>
      <c r="B374" s="20"/>
      <c r="C374" s="20"/>
      <c r="D374" s="23"/>
      <c r="E374" s="18" t="s">
        <v>236</v>
      </c>
      <c r="F374" s="24">
        <v>1</v>
      </c>
      <c r="G374" s="25">
        <v>0.17</v>
      </c>
      <c r="H374" s="25">
        <v>0.65</v>
      </c>
      <c r="I374" s="25">
        <v>39.450000000000003</v>
      </c>
      <c r="J374" s="22">
        <f>OR(F374&lt;&gt;0,G374&lt;&gt;0,H374&lt;&gt;0,I374&lt;&gt;0)*(F374 + (F374 = 0))*(G374 + (G374 = 0))*(H374 + (H374 = 0))*(I374 + (I374 = 0))</f>
        <v>4.3600000000000003</v>
      </c>
      <c r="K374" s="20"/>
      <c r="L374" s="20"/>
      <c r="M374" s="48"/>
    </row>
    <row r="375" spans="1:13" x14ac:dyDescent="0.25">
      <c r="A375" s="20"/>
      <c r="B375" s="20"/>
      <c r="C375" s="20"/>
      <c r="D375" s="23"/>
      <c r="E375" s="18" t="s">
        <v>236</v>
      </c>
      <c r="F375" s="24">
        <v>1</v>
      </c>
      <c r="G375" s="25">
        <v>1.1000000000000001</v>
      </c>
      <c r="H375" s="25">
        <v>0</v>
      </c>
      <c r="I375" s="25">
        <v>7.1</v>
      </c>
      <c r="J375" s="22">
        <f>OR(F375&lt;&gt;0,G375&lt;&gt;0,H375&lt;&gt;0,I375&lt;&gt;0)*(F375 + (F375 = 0))*(G375 + (G375 = 0))*(H375 + (H375 = 0))*(I375 + (I375 = 0))</f>
        <v>7.81</v>
      </c>
      <c r="K375" s="20"/>
      <c r="L375" s="20"/>
      <c r="M375" s="48"/>
    </row>
    <row r="376" spans="1:13" x14ac:dyDescent="0.25">
      <c r="A376" s="20"/>
      <c r="B376" s="20"/>
      <c r="C376" s="20"/>
      <c r="D376" s="23"/>
      <c r="E376" s="20"/>
      <c r="F376" s="20"/>
      <c r="G376" s="20"/>
      <c r="H376" s="20"/>
      <c r="I376" s="20"/>
      <c r="J376" s="26" t="s">
        <v>27</v>
      </c>
      <c r="K376" s="27">
        <f>SUM(J374:J375)</f>
        <v>12.17</v>
      </c>
      <c r="L376" s="25">
        <v>24.43</v>
      </c>
      <c r="M376" s="49">
        <f>ROUND(K376*L376,2)</f>
        <v>297.31</v>
      </c>
    </row>
    <row r="377" spans="1:13" x14ac:dyDescent="0.25">
      <c r="A377" s="29"/>
      <c r="B377" s="29"/>
      <c r="C377" s="29"/>
      <c r="D377" s="30"/>
      <c r="E377" s="29"/>
      <c r="F377" s="29"/>
      <c r="G377" s="29"/>
      <c r="H377" s="29"/>
      <c r="I377" s="29"/>
      <c r="J377" s="29"/>
      <c r="K377" s="29"/>
      <c r="L377" s="29"/>
      <c r="M377" s="50"/>
    </row>
    <row r="378" spans="1:13" x14ac:dyDescent="0.25">
      <c r="A378" s="20"/>
      <c r="B378" s="20"/>
      <c r="C378" s="20"/>
      <c r="D378" s="23"/>
      <c r="E378" s="20"/>
      <c r="F378" s="20"/>
      <c r="G378" s="20"/>
      <c r="H378" s="20"/>
      <c r="I378" s="20"/>
      <c r="J378" s="26" t="s">
        <v>237</v>
      </c>
      <c r="K378" s="31">
        <v>1</v>
      </c>
      <c r="L378" s="28">
        <f>M350+M356+M362+M367+M372</f>
        <v>5005.16</v>
      </c>
      <c r="M378" s="49">
        <f>ROUND(K378*L378,2)</f>
        <v>5005.16</v>
      </c>
    </row>
    <row r="379" spans="1:13" x14ac:dyDescent="0.25">
      <c r="A379" s="29"/>
      <c r="B379" s="29"/>
      <c r="C379" s="29"/>
      <c r="D379" s="30"/>
      <c r="E379" s="29"/>
      <c r="F379" s="29"/>
      <c r="G379" s="29"/>
      <c r="H379" s="29"/>
      <c r="I379" s="29"/>
      <c r="J379" s="29"/>
      <c r="K379" s="29"/>
      <c r="L379" s="29"/>
      <c r="M379" s="50"/>
    </row>
    <row r="380" spans="1:13" x14ac:dyDescent="0.25">
      <c r="A380" s="20"/>
      <c r="B380" s="20"/>
      <c r="C380" s="20"/>
      <c r="D380" s="23"/>
      <c r="E380" s="20"/>
      <c r="F380" s="20"/>
      <c r="G380" s="20"/>
      <c r="H380" s="20"/>
      <c r="I380" s="20"/>
      <c r="J380" s="26" t="s">
        <v>238</v>
      </c>
      <c r="K380" s="32">
        <v>1</v>
      </c>
      <c r="L380" s="28">
        <f>M349</f>
        <v>5005.16</v>
      </c>
      <c r="M380" s="49">
        <f>ROUND(K380*L380,2)</f>
        <v>5005.16</v>
      </c>
    </row>
    <row r="381" spans="1:13" x14ac:dyDescent="0.25">
      <c r="A381" s="29"/>
      <c r="B381" s="29"/>
      <c r="C381" s="29"/>
      <c r="D381" s="30"/>
      <c r="E381" s="29"/>
      <c r="F381" s="29"/>
      <c r="G381" s="29"/>
      <c r="H381" s="29"/>
      <c r="I381" s="29"/>
      <c r="J381" s="29"/>
      <c r="K381" s="29"/>
      <c r="L381" s="29"/>
      <c r="M381" s="50"/>
    </row>
    <row r="382" spans="1:13" collapsed="1" x14ac:dyDescent="0.25">
      <c r="A382" s="7" t="s">
        <v>239</v>
      </c>
      <c r="B382" s="7" t="s">
        <v>15</v>
      </c>
      <c r="C382" s="7" t="s">
        <v>16</v>
      </c>
      <c r="D382" s="8" t="s">
        <v>240</v>
      </c>
      <c r="E382" s="9"/>
      <c r="F382" s="9"/>
      <c r="G382" s="9"/>
      <c r="H382" s="9"/>
      <c r="I382" s="9"/>
      <c r="J382" s="9"/>
      <c r="K382" s="10">
        <f>K447</f>
        <v>1</v>
      </c>
      <c r="L382" s="11">
        <f>L447</f>
        <v>4174.3500000000004</v>
      </c>
      <c r="M382" s="45">
        <f>M447</f>
        <v>4174.3500000000004</v>
      </c>
    </row>
    <row r="383" spans="1:13" x14ac:dyDescent="0.25">
      <c r="A383" s="12" t="s">
        <v>241</v>
      </c>
      <c r="B383" s="12" t="s">
        <v>15</v>
      </c>
      <c r="C383" s="12" t="s">
        <v>16</v>
      </c>
      <c r="D383" s="13" t="s">
        <v>19</v>
      </c>
      <c r="E383" s="14"/>
      <c r="F383" s="14"/>
      <c r="G383" s="14"/>
      <c r="H383" s="14"/>
      <c r="I383" s="14"/>
      <c r="J383" s="14"/>
      <c r="K383" s="15">
        <f>K445</f>
        <v>1</v>
      </c>
      <c r="L383" s="16">
        <f>L445</f>
        <v>4174.3500000000004</v>
      </c>
      <c r="M383" s="46">
        <f>M445</f>
        <v>4174.3500000000004</v>
      </c>
    </row>
    <row r="384" spans="1:13" ht="22.5" x14ac:dyDescent="0.25">
      <c r="A384" s="17" t="s">
        <v>88</v>
      </c>
      <c r="B384" s="18" t="s">
        <v>21</v>
      </c>
      <c r="C384" s="18" t="s">
        <v>59</v>
      </c>
      <c r="D384" s="19" t="s">
        <v>89</v>
      </c>
      <c r="E384" s="20"/>
      <c r="F384" s="20"/>
      <c r="G384" s="20"/>
      <c r="H384" s="20"/>
      <c r="I384" s="20"/>
      <c r="J384" s="20"/>
      <c r="K384" s="21">
        <f>K388</f>
        <v>2.87</v>
      </c>
      <c r="L384" s="22">
        <f>L388</f>
        <v>340.51</v>
      </c>
      <c r="M384" s="47">
        <f>M388</f>
        <v>977.26</v>
      </c>
    </row>
    <row r="385" spans="1:13" ht="78.75" x14ac:dyDescent="0.25">
      <c r="A385" s="20"/>
      <c r="B385" s="20"/>
      <c r="C385" s="20"/>
      <c r="D385" s="19" t="s">
        <v>90</v>
      </c>
      <c r="E385" s="20"/>
      <c r="F385" s="20"/>
      <c r="G385" s="20"/>
      <c r="H385" s="20"/>
      <c r="I385" s="20"/>
      <c r="J385" s="20"/>
      <c r="K385" s="20"/>
      <c r="L385" s="20"/>
      <c r="M385" s="48"/>
    </row>
    <row r="386" spans="1:13" x14ac:dyDescent="0.25">
      <c r="A386" s="20"/>
      <c r="B386" s="20"/>
      <c r="C386" s="20"/>
      <c r="D386" s="23"/>
      <c r="E386" s="18" t="s">
        <v>242</v>
      </c>
      <c r="F386" s="24">
        <v>1</v>
      </c>
      <c r="G386" s="25">
        <v>2.5</v>
      </c>
      <c r="H386" s="25">
        <v>0.5</v>
      </c>
      <c r="I386" s="25">
        <v>0</v>
      </c>
      <c r="J386" s="22">
        <f>OR(F386&lt;&gt;0,G386&lt;&gt;0,H386&lt;&gt;0,I386&lt;&gt;0)*(F386 + (F386 = 0))*(G386 + (G386 = 0))*(H386 + (H386 = 0))*(I386 + (I386 = 0))</f>
        <v>1.25</v>
      </c>
      <c r="K386" s="20"/>
      <c r="L386" s="20"/>
      <c r="M386" s="48"/>
    </row>
    <row r="387" spans="1:13" x14ac:dyDescent="0.25">
      <c r="A387" s="20"/>
      <c r="B387" s="20"/>
      <c r="C387" s="20"/>
      <c r="D387" s="23"/>
      <c r="E387" s="18" t="s">
        <v>242</v>
      </c>
      <c r="F387" s="24">
        <v>1</v>
      </c>
      <c r="G387" s="25">
        <v>0.95</v>
      </c>
      <c r="H387" s="25">
        <v>1.7</v>
      </c>
      <c r="I387" s="25">
        <v>0</v>
      </c>
      <c r="J387" s="22">
        <f>OR(F387&lt;&gt;0,G387&lt;&gt;0,H387&lt;&gt;0,I387&lt;&gt;0)*(F387 + (F387 = 0))*(G387 + (G387 = 0))*(H387 + (H387 = 0))*(I387 + (I387 = 0))</f>
        <v>1.62</v>
      </c>
      <c r="K387" s="20"/>
      <c r="L387" s="20"/>
      <c r="M387" s="48"/>
    </row>
    <row r="388" spans="1:13" x14ac:dyDescent="0.25">
      <c r="A388" s="20"/>
      <c r="B388" s="20"/>
      <c r="C388" s="20"/>
      <c r="D388" s="23"/>
      <c r="E388" s="20"/>
      <c r="F388" s="20"/>
      <c r="G388" s="20"/>
      <c r="H388" s="20"/>
      <c r="I388" s="20"/>
      <c r="J388" s="26" t="s">
        <v>92</v>
      </c>
      <c r="K388" s="27">
        <f>SUM(J386:J387)</f>
        <v>2.87</v>
      </c>
      <c r="L388" s="25">
        <v>340.51</v>
      </c>
      <c r="M388" s="49">
        <f>ROUND(K388*L388,2)</f>
        <v>977.26</v>
      </c>
    </row>
    <row r="389" spans="1:13" x14ac:dyDescent="0.25">
      <c r="A389" s="29"/>
      <c r="B389" s="29"/>
      <c r="C389" s="29"/>
      <c r="D389" s="30"/>
      <c r="E389" s="29"/>
      <c r="F389" s="29"/>
      <c r="G389" s="29"/>
      <c r="H389" s="29"/>
      <c r="I389" s="29"/>
      <c r="J389" s="29"/>
      <c r="K389" s="29"/>
      <c r="L389" s="29"/>
      <c r="M389" s="50"/>
    </row>
    <row r="390" spans="1:13" x14ac:dyDescent="0.25">
      <c r="A390" s="17" t="s">
        <v>231</v>
      </c>
      <c r="B390" s="18" t="s">
        <v>21</v>
      </c>
      <c r="C390" s="18" t="s">
        <v>59</v>
      </c>
      <c r="D390" s="19" t="s">
        <v>232</v>
      </c>
      <c r="E390" s="20"/>
      <c r="F390" s="20"/>
      <c r="G390" s="20"/>
      <c r="H390" s="20"/>
      <c r="I390" s="20"/>
      <c r="J390" s="20"/>
      <c r="K390" s="21">
        <f>K393</f>
        <v>0.14000000000000001</v>
      </c>
      <c r="L390" s="22">
        <f>L393</f>
        <v>545.1</v>
      </c>
      <c r="M390" s="47">
        <f>M393</f>
        <v>76.31</v>
      </c>
    </row>
    <row r="391" spans="1:13" ht="56.25" x14ac:dyDescent="0.25">
      <c r="A391" s="20"/>
      <c r="B391" s="20"/>
      <c r="C391" s="20"/>
      <c r="D391" s="19" t="s">
        <v>233</v>
      </c>
      <c r="E391" s="20"/>
      <c r="F391" s="20"/>
      <c r="G391" s="20"/>
      <c r="H391" s="20"/>
      <c r="I391" s="20"/>
      <c r="J391" s="20"/>
      <c r="K391" s="20"/>
      <c r="L391" s="20"/>
      <c r="M391" s="48"/>
    </row>
    <row r="392" spans="1:13" x14ac:dyDescent="0.25">
      <c r="A392" s="20"/>
      <c r="B392" s="20"/>
      <c r="C392" s="20"/>
      <c r="D392" s="23"/>
      <c r="E392" s="18" t="s">
        <v>243</v>
      </c>
      <c r="F392" s="24">
        <v>2</v>
      </c>
      <c r="G392" s="25">
        <v>3.14</v>
      </c>
      <c r="H392" s="25">
        <v>0.15</v>
      </c>
      <c r="I392" s="25">
        <v>0.15</v>
      </c>
      <c r="J392" s="22">
        <f>OR(F392&lt;&gt;0,G392&lt;&gt;0,H392&lt;&gt;0,I392&lt;&gt;0)*(F392 + (F392 = 0))*(G392 + (G392 = 0))*(H392 + (H392 = 0))*(I392 + (I392 = 0))</f>
        <v>0.14000000000000001</v>
      </c>
      <c r="K392" s="20"/>
      <c r="L392" s="20"/>
      <c r="M392" s="48"/>
    </row>
    <row r="393" spans="1:13" x14ac:dyDescent="0.25">
      <c r="A393" s="20"/>
      <c r="B393" s="20"/>
      <c r="C393" s="20"/>
      <c r="D393" s="23"/>
      <c r="E393" s="20"/>
      <c r="F393" s="20"/>
      <c r="G393" s="20"/>
      <c r="H393" s="20"/>
      <c r="I393" s="20"/>
      <c r="J393" s="26" t="s">
        <v>235</v>
      </c>
      <c r="K393" s="27">
        <f>J392</f>
        <v>0.14000000000000001</v>
      </c>
      <c r="L393" s="25">
        <v>545.1</v>
      </c>
      <c r="M393" s="49">
        <f>ROUND(K393*L393,2)</f>
        <v>76.31</v>
      </c>
    </row>
    <row r="394" spans="1:13" x14ac:dyDescent="0.25">
      <c r="A394" s="29"/>
      <c r="B394" s="29"/>
      <c r="C394" s="29"/>
      <c r="D394" s="30"/>
      <c r="E394" s="29"/>
      <c r="F394" s="29"/>
      <c r="G394" s="29"/>
      <c r="H394" s="29"/>
      <c r="I394" s="29"/>
      <c r="J394" s="29"/>
      <c r="K394" s="29"/>
      <c r="L394" s="29"/>
      <c r="M394" s="50"/>
    </row>
    <row r="395" spans="1:13" x14ac:dyDescent="0.25">
      <c r="A395" s="17" t="s">
        <v>39</v>
      </c>
      <c r="B395" s="18" t="s">
        <v>21</v>
      </c>
      <c r="C395" s="18" t="s">
        <v>29</v>
      </c>
      <c r="D395" s="19" t="s">
        <v>40</v>
      </c>
      <c r="E395" s="20"/>
      <c r="F395" s="20"/>
      <c r="G395" s="20"/>
      <c r="H395" s="20"/>
      <c r="I395" s="20"/>
      <c r="J395" s="20"/>
      <c r="K395" s="21">
        <f>K398</f>
        <v>1</v>
      </c>
      <c r="L395" s="22">
        <f>L398</f>
        <v>41.15</v>
      </c>
      <c r="M395" s="47">
        <f>M398</f>
        <v>41.15</v>
      </c>
    </row>
    <row r="396" spans="1:13" ht="45" x14ac:dyDescent="0.25">
      <c r="A396" s="20"/>
      <c r="B396" s="20"/>
      <c r="C396" s="20"/>
      <c r="D396" s="19" t="s">
        <v>41</v>
      </c>
      <c r="E396" s="20"/>
      <c r="F396" s="20"/>
      <c r="G396" s="20"/>
      <c r="H396" s="20"/>
      <c r="I396" s="20"/>
      <c r="J396" s="20"/>
      <c r="K396" s="20"/>
      <c r="L396" s="20"/>
      <c r="M396" s="48"/>
    </row>
    <row r="397" spans="1:13" x14ac:dyDescent="0.25">
      <c r="A397" s="20"/>
      <c r="B397" s="20"/>
      <c r="C397" s="20"/>
      <c r="D397" s="23"/>
      <c r="E397" s="18" t="s">
        <v>244</v>
      </c>
      <c r="F397" s="24">
        <v>1</v>
      </c>
      <c r="G397" s="25">
        <v>0</v>
      </c>
      <c r="H397" s="25">
        <v>0</v>
      </c>
      <c r="I397" s="25">
        <v>0</v>
      </c>
      <c r="J397" s="22">
        <f>OR(F397&lt;&gt;0,G397&lt;&gt;0,H397&lt;&gt;0,I397&lt;&gt;0)*(F397 + (F397 = 0))*(G397 + (G397 = 0))*(H397 + (H397 = 0))*(I397 + (I397 = 0))</f>
        <v>1</v>
      </c>
      <c r="K397" s="20"/>
      <c r="L397" s="20"/>
      <c r="M397" s="48"/>
    </row>
    <row r="398" spans="1:13" x14ac:dyDescent="0.25">
      <c r="A398" s="20"/>
      <c r="B398" s="20"/>
      <c r="C398" s="20"/>
      <c r="D398" s="23"/>
      <c r="E398" s="20"/>
      <c r="F398" s="20"/>
      <c r="G398" s="20"/>
      <c r="H398" s="20"/>
      <c r="I398" s="20"/>
      <c r="J398" s="26" t="s">
        <v>48</v>
      </c>
      <c r="K398" s="27">
        <f>J397</f>
        <v>1</v>
      </c>
      <c r="L398" s="25">
        <v>41.15</v>
      </c>
      <c r="M398" s="49">
        <f>ROUND(K398*L398,2)</f>
        <v>41.15</v>
      </c>
    </row>
    <row r="399" spans="1:13" x14ac:dyDescent="0.25">
      <c r="A399" s="29"/>
      <c r="B399" s="29"/>
      <c r="C399" s="29"/>
      <c r="D399" s="30"/>
      <c r="E399" s="29"/>
      <c r="F399" s="29"/>
      <c r="G399" s="29"/>
      <c r="H399" s="29"/>
      <c r="I399" s="29"/>
      <c r="J399" s="29"/>
      <c r="K399" s="29"/>
      <c r="L399" s="29"/>
      <c r="M399" s="50"/>
    </row>
    <row r="400" spans="1:13" x14ac:dyDescent="0.25">
      <c r="A400" s="17" t="s">
        <v>49</v>
      </c>
      <c r="B400" s="18" t="s">
        <v>21</v>
      </c>
      <c r="C400" s="18" t="s">
        <v>29</v>
      </c>
      <c r="D400" s="19" t="s">
        <v>50</v>
      </c>
      <c r="E400" s="20"/>
      <c r="F400" s="20"/>
      <c r="G400" s="20"/>
      <c r="H400" s="20"/>
      <c r="I400" s="20"/>
      <c r="J400" s="20"/>
      <c r="K400" s="21">
        <f>K403</f>
        <v>2.12</v>
      </c>
      <c r="L400" s="22">
        <f>L403</f>
        <v>217.15</v>
      </c>
      <c r="M400" s="47">
        <f>M403</f>
        <v>460.36</v>
      </c>
    </row>
    <row r="401" spans="1:13" ht="45" x14ac:dyDescent="0.25">
      <c r="A401" s="20"/>
      <c r="B401" s="20"/>
      <c r="C401" s="20"/>
      <c r="D401" s="19" t="s">
        <v>51</v>
      </c>
      <c r="E401" s="20"/>
      <c r="F401" s="20"/>
      <c r="G401" s="20"/>
      <c r="H401" s="20"/>
      <c r="I401" s="20"/>
      <c r="J401" s="20"/>
      <c r="K401" s="20"/>
      <c r="L401" s="20"/>
      <c r="M401" s="48"/>
    </row>
    <row r="402" spans="1:13" x14ac:dyDescent="0.25">
      <c r="A402" s="20"/>
      <c r="B402" s="20"/>
      <c r="C402" s="20"/>
      <c r="D402" s="23"/>
      <c r="E402" s="18" t="s">
        <v>244</v>
      </c>
      <c r="F402" s="24">
        <v>1</v>
      </c>
      <c r="G402" s="25">
        <v>2.12</v>
      </c>
      <c r="H402" s="25">
        <v>0</v>
      </c>
      <c r="I402" s="25">
        <v>0</v>
      </c>
      <c r="J402" s="22">
        <f>OR(F402&lt;&gt;0,G402&lt;&gt;0,H402&lt;&gt;0,I402&lt;&gt;0)*(F402 + (F402 = 0))*(G402 + (G402 = 0))*(H402 + (H402 = 0))*(I402 + (I402 = 0))</f>
        <v>2.12</v>
      </c>
      <c r="K402" s="20"/>
      <c r="L402" s="20"/>
      <c r="M402" s="48"/>
    </row>
    <row r="403" spans="1:13" x14ac:dyDescent="0.25">
      <c r="A403" s="20"/>
      <c r="B403" s="20"/>
      <c r="C403" s="20"/>
      <c r="D403" s="23"/>
      <c r="E403" s="20"/>
      <c r="F403" s="20"/>
      <c r="G403" s="20"/>
      <c r="H403" s="20"/>
      <c r="I403" s="20"/>
      <c r="J403" s="26" t="s">
        <v>52</v>
      </c>
      <c r="K403" s="27">
        <f>J402</f>
        <v>2.12</v>
      </c>
      <c r="L403" s="25">
        <v>217.15</v>
      </c>
      <c r="M403" s="49">
        <f>ROUND(K403*L403,2)</f>
        <v>460.36</v>
      </c>
    </row>
    <row r="404" spans="1:13" x14ac:dyDescent="0.25">
      <c r="A404" s="29"/>
      <c r="B404" s="29"/>
      <c r="C404" s="29"/>
      <c r="D404" s="30"/>
      <c r="E404" s="29"/>
      <c r="F404" s="29"/>
      <c r="G404" s="29"/>
      <c r="H404" s="29"/>
      <c r="I404" s="29"/>
      <c r="J404" s="29"/>
      <c r="K404" s="29"/>
      <c r="L404" s="29"/>
      <c r="M404" s="50"/>
    </row>
    <row r="405" spans="1:13" x14ac:dyDescent="0.25">
      <c r="A405" s="17" t="s">
        <v>58</v>
      </c>
      <c r="B405" s="18" t="s">
        <v>21</v>
      </c>
      <c r="C405" s="18" t="s">
        <v>59</v>
      </c>
      <c r="D405" s="19" t="s">
        <v>60</v>
      </c>
      <c r="E405" s="20"/>
      <c r="F405" s="20"/>
      <c r="G405" s="20"/>
      <c r="H405" s="20"/>
      <c r="I405" s="20"/>
      <c r="J405" s="20"/>
      <c r="K405" s="21">
        <f>K408</f>
        <v>0.62</v>
      </c>
      <c r="L405" s="22">
        <f>L408</f>
        <v>204.11</v>
      </c>
      <c r="M405" s="47">
        <f>M408</f>
        <v>126.55</v>
      </c>
    </row>
    <row r="406" spans="1:13" ht="56.25" x14ac:dyDescent="0.25">
      <c r="A406" s="20"/>
      <c r="B406" s="20"/>
      <c r="C406" s="20"/>
      <c r="D406" s="19" t="s">
        <v>61</v>
      </c>
      <c r="E406" s="20"/>
      <c r="F406" s="20"/>
      <c r="G406" s="20"/>
      <c r="H406" s="20"/>
      <c r="I406" s="20"/>
      <c r="J406" s="20"/>
      <c r="K406" s="20"/>
      <c r="L406" s="20"/>
      <c r="M406" s="48"/>
    </row>
    <row r="407" spans="1:13" x14ac:dyDescent="0.25">
      <c r="A407" s="20"/>
      <c r="B407" s="20"/>
      <c r="C407" s="20"/>
      <c r="D407" s="23"/>
      <c r="E407" s="18" t="s">
        <v>244</v>
      </c>
      <c r="F407" s="24">
        <v>1</v>
      </c>
      <c r="G407" s="25">
        <v>0.56000000000000005</v>
      </c>
      <c r="H407" s="25">
        <v>0</v>
      </c>
      <c r="I407" s="25">
        <v>1.1000000000000001</v>
      </c>
      <c r="J407" s="22">
        <f>OR(F407&lt;&gt;0,G407&lt;&gt;0,H407&lt;&gt;0,I407&lt;&gt;0)*(F407 + (F407 = 0))*(G407 + (G407 = 0))*(H407 + (H407 = 0))*(I407 + (I407 = 0))</f>
        <v>0.62</v>
      </c>
      <c r="K407" s="20"/>
      <c r="L407" s="20"/>
      <c r="M407" s="48"/>
    </row>
    <row r="408" spans="1:13" x14ac:dyDescent="0.25">
      <c r="A408" s="20"/>
      <c r="B408" s="20"/>
      <c r="C408" s="20"/>
      <c r="D408" s="23"/>
      <c r="E408" s="20"/>
      <c r="F408" s="20"/>
      <c r="G408" s="20"/>
      <c r="H408" s="20"/>
      <c r="I408" s="20"/>
      <c r="J408" s="26" t="s">
        <v>62</v>
      </c>
      <c r="K408" s="27">
        <f>J407</f>
        <v>0.62</v>
      </c>
      <c r="L408" s="25">
        <v>204.11</v>
      </c>
      <c r="M408" s="49">
        <f>ROUND(K408*L408,2)</f>
        <v>126.55</v>
      </c>
    </row>
    <row r="409" spans="1:13" x14ac:dyDescent="0.25">
      <c r="A409" s="29"/>
      <c r="B409" s="29"/>
      <c r="C409" s="29"/>
      <c r="D409" s="30"/>
      <c r="E409" s="29"/>
      <c r="F409" s="29"/>
      <c r="G409" s="29"/>
      <c r="H409" s="29"/>
      <c r="I409" s="29"/>
      <c r="J409" s="29"/>
      <c r="K409" s="29"/>
      <c r="L409" s="29"/>
      <c r="M409" s="50"/>
    </row>
    <row r="410" spans="1:13" x14ac:dyDescent="0.25">
      <c r="A410" s="17" t="s">
        <v>28</v>
      </c>
      <c r="B410" s="18" t="s">
        <v>21</v>
      </c>
      <c r="C410" s="18" t="s">
        <v>29</v>
      </c>
      <c r="D410" s="19" t="s">
        <v>30</v>
      </c>
      <c r="E410" s="20"/>
      <c r="F410" s="20"/>
      <c r="G410" s="20"/>
      <c r="H410" s="20"/>
      <c r="I410" s="20"/>
      <c r="J410" s="20"/>
      <c r="K410" s="21">
        <f>K413</f>
        <v>0.56000000000000005</v>
      </c>
      <c r="L410" s="22">
        <f>L413</f>
        <v>29.99</v>
      </c>
      <c r="M410" s="47">
        <f>M413</f>
        <v>16.79</v>
      </c>
    </row>
    <row r="411" spans="1:13" ht="45" x14ac:dyDescent="0.25">
      <c r="A411" s="20"/>
      <c r="B411" s="20"/>
      <c r="C411" s="20"/>
      <c r="D411" s="19" t="s">
        <v>31</v>
      </c>
      <c r="E411" s="20"/>
      <c r="F411" s="20"/>
      <c r="G411" s="20"/>
      <c r="H411" s="20"/>
      <c r="I411" s="20"/>
      <c r="J411" s="20"/>
      <c r="K411" s="20"/>
      <c r="L411" s="20"/>
      <c r="M411" s="48"/>
    </row>
    <row r="412" spans="1:13" x14ac:dyDescent="0.25">
      <c r="A412" s="20"/>
      <c r="B412" s="20"/>
      <c r="C412" s="20"/>
      <c r="D412" s="23"/>
      <c r="E412" s="18" t="s">
        <v>244</v>
      </c>
      <c r="F412" s="24">
        <v>1</v>
      </c>
      <c r="G412" s="25">
        <v>0.56000000000000005</v>
      </c>
      <c r="H412" s="25">
        <v>0</v>
      </c>
      <c r="I412" s="25">
        <v>0</v>
      </c>
      <c r="J412" s="22">
        <f>OR(F412&lt;&gt;0,G412&lt;&gt;0,H412&lt;&gt;0,I412&lt;&gt;0)*(F412 + (F412 = 0))*(G412 + (G412 = 0))*(H412 + (H412 = 0))*(I412 + (I412 = 0))</f>
        <v>0.56000000000000005</v>
      </c>
      <c r="K412" s="20"/>
      <c r="L412" s="20"/>
      <c r="M412" s="48"/>
    </row>
    <row r="413" spans="1:13" x14ac:dyDescent="0.25">
      <c r="A413" s="20"/>
      <c r="B413" s="20"/>
      <c r="C413" s="20"/>
      <c r="D413" s="23"/>
      <c r="E413" s="20"/>
      <c r="F413" s="20"/>
      <c r="G413" s="20"/>
      <c r="H413" s="20"/>
      <c r="I413" s="20"/>
      <c r="J413" s="26" t="s">
        <v>33</v>
      </c>
      <c r="K413" s="27">
        <f>J412</f>
        <v>0.56000000000000005</v>
      </c>
      <c r="L413" s="25">
        <v>29.99</v>
      </c>
      <c r="M413" s="49">
        <f>ROUND(K413*L413,2)</f>
        <v>16.79</v>
      </c>
    </row>
    <row r="414" spans="1:13" x14ac:dyDescent="0.25">
      <c r="A414" s="29"/>
      <c r="B414" s="29"/>
      <c r="C414" s="29"/>
      <c r="D414" s="30"/>
      <c r="E414" s="29"/>
      <c r="F414" s="29"/>
      <c r="G414" s="29"/>
      <c r="H414" s="29"/>
      <c r="I414" s="29"/>
      <c r="J414" s="29"/>
      <c r="K414" s="29"/>
      <c r="L414" s="29"/>
      <c r="M414" s="50"/>
    </row>
    <row r="415" spans="1:13" x14ac:dyDescent="0.25">
      <c r="A415" s="17" t="s">
        <v>63</v>
      </c>
      <c r="B415" s="18" t="s">
        <v>21</v>
      </c>
      <c r="C415" s="18" t="s">
        <v>64</v>
      </c>
      <c r="D415" s="19" t="s">
        <v>65</v>
      </c>
      <c r="E415" s="20"/>
      <c r="F415" s="20"/>
      <c r="G415" s="20"/>
      <c r="H415" s="20"/>
      <c r="I415" s="20"/>
      <c r="J415" s="20"/>
      <c r="K415" s="21">
        <f>K418</f>
        <v>2</v>
      </c>
      <c r="L415" s="22">
        <f>L418</f>
        <v>49.5</v>
      </c>
      <c r="M415" s="47">
        <f>M418</f>
        <v>99</v>
      </c>
    </row>
    <row r="416" spans="1:13" ht="33.75" x14ac:dyDescent="0.25">
      <c r="A416" s="20"/>
      <c r="B416" s="20"/>
      <c r="C416" s="20"/>
      <c r="D416" s="19" t="s">
        <v>66</v>
      </c>
      <c r="E416" s="20"/>
      <c r="F416" s="20"/>
      <c r="G416" s="20"/>
      <c r="H416" s="20"/>
      <c r="I416" s="20"/>
      <c r="J416" s="20"/>
      <c r="K416" s="20"/>
      <c r="L416" s="20"/>
      <c r="M416" s="48"/>
    </row>
    <row r="417" spans="1:13" x14ac:dyDescent="0.25">
      <c r="A417" s="20"/>
      <c r="B417" s="20"/>
      <c r="C417" s="20"/>
      <c r="D417" s="23"/>
      <c r="E417" s="18" t="s">
        <v>244</v>
      </c>
      <c r="F417" s="24">
        <v>2</v>
      </c>
      <c r="G417" s="25">
        <v>0</v>
      </c>
      <c r="H417" s="25">
        <v>0</v>
      </c>
      <c r="I417" s="25">
        <v>0</v>
      </c>
      <c r="J417" s="22">
        <f>OR(F417&lt;&gt;0,G417&lt;&gt;0,H417&lt;&gt;0,I417&lt;&gt;0)*(F417 + (F417 = 0))*(G417 + (G417 = 0))*(H417 + (H417 = 0))*(I417 + (I417 = 0))</f>
        <v>2</v>
      </c>
      <c r="K417" s="20"/>
      <c r="L417" s="20"/>
      <c r="M417" s="48"/>
    </row>
    <row r="418" spans="1:13" x14ac:dyDescent="0.25">
      <c r="A418" s="20"/>
      <c r="B418" s="20"/>
      <c r="C418" s="20"/>
      <c r="D418" s="23"/>
      <c r="E418" s="20"/>
      <c r="F418" s="20"/>
      <c r="G418" s="20"/>
      <c r="H418" s="20"/>
      <c r="I418" s="20"/>
      <c r="J418" s="26" t="s">
        <v>67</v>
      </c>
      <c r="K418" s="27">
        <f>J417</f>
        <v>2</v>
      </c>
      <c r="L418" s="25">
        <v>49.5</v>
      </c>
      <c r="M418" s="49">
        <f>ROUND(K418*L418,2)</f>
        <v>99</v>
      </c>
    </row>
    <row r="419" spans="1:13" x14ac:dyDescent="0.25">
      <c r="A419" s="29"/>
      <c r="B419" s="29"/>
      <c r="C419" s="29"/>
      <c r="D419" s="30"/>
      <c r="E419" s="29"/>
      <c r="F419" s="29"/>
      <c r="G419" s="29"/>
      <c r="H419" s="29"/>
      <c r="I419" s="29"/>
      <c r="J419" s="29"/>
      <c r="K419" s="29"/>
      <c r="L419" s="29"/>
      <c r="M419" s="50"/>
    </row>
    <row r="420" spans="1:13" x14ac:dyDescent="0.25">
      <c r="A420" s="17" t="s">
        <v>202</v>
      </c>
      <c r="B420" s="18" t="s">
        <v>21</v>
      </c>
      <c r="C420" s="18" t="s">
        <v>29</v>
      </c>
      <c r="D420" s="19" t="s">
        <v>203</v>
      </c>
      <c r="E420" s="20"/>
      <c r="F420" s="20"/>
      <c r="G420" s="20"/>
      <c r="H420" s="20"/>
      <c r="I420" s="20"/>
      <c r="J420" s="20"/>
      <c r="K420" s="21">
        <f>K423</f>
        <v>2.8</v>
      </c>
      <c r="L420" s="22">
        <f>L423</f>
        <v>188.41</v>
      </c>
      <c r="M420" s="47">
        <f>M423</f>
        <v>527.54999999999995</v>
      </c>
    </row>
    <row r="421" spans="1:13" ht="78.75" x14ac:dyDescent="0.25">
      <c r="A421" s="20"/>
      <c r="B421" s="20"/>
      <c r="C421" s="20"/>
      <c r="D421" s="19" t="s">
        <v>204</v>
      </c>
      <c r="E421" s="20"/>
      <c r="F421" s="20"/>
      <c r="G421" s="20"/>
      <c r="H421" s="20"/>
      <c r="I421" s="20"/>
      <c r="J421" s="20"/>
      <c r="K421" s="20"/>
      <c r="L421" s="20"/>
      <c r="M421" s="48"/>
    </row>
    <row r="422" spans="1:13" x14ac:dyDescent="0.25">
      <c r="A422" s="20"/>
      <c r="B422" s="20"/>
      <c r="C422" s="20"/>
      <c r="D422" s="23"/>
      <c r="E422" s="18" t="s">
        <v>245</v>
      </c>
      <c r="F422" s="24">
        <v>7</v>
      </c>
      <c r="G422" s="25">
        <v>0.4</v>
      </c>
      <c r="H422" s="25">
        <v>0</v>
      </c>
      <c r="I422" s="25">
        <v>0</v>
      </c>
      <c r="J422" s="22">
        <f>OR(F422&lt;&gt;0,G422&lt;&gt;0,H422&lt;&gt;0,I422&lt;&gt;0)*(F422 + (F422 = 0))*(G422 + (G422 = 0))*(H422 + (H422 = 0))*(I422 + (I422 = 0))</f>
        <v>2.8</v>
      </c>
      <c r="K422" s="20"/>
      <c r="L422" s="20"/>
      <c r="M422" s="48"/>
    </row>
    <row r="423" spans="1:13" x14ac:dyDescent="0.25">
      <c r="A423" s="20"/>
      <c r="B423" s="20"/>
      <c r="C423" s="20"/>
      <c r="D423" s="23"/>
      <c r="E423" s="20"/>
      <c r="F423" s="20"/>
      <c r="G423" s="20"/>
      <c r="H423" s="20"/>
      <c r="I423" s="20"/>
      <c r="J423" s="26" t="s">
        <v>209</v>
      </c>
      <c r="K423" s="27">
        <f>J422</f>
        <v>2.8</v>
      </c>
      <c r="L423" s="25">
        <v>188.41</v>
      </c>
      <c r="M423" s="49">
        <f>ROUND(K423*L423,2)</f>
        <v>527.54999999999995</v>
      </c>
    </row>
    <row r="424" spans="1:13" x14ac:dyDescent="0.25">
      <c r="A424" s="29"/>
      <c r="B424" s="29"/>
      <c r="C424" s="29"/>
      <c r="D424" s="30"/>
      <c r="E424" s="29"/>
      <c r="F424" s="29"/>
      <c r="G424" s="29"/>
      <c r="H424" s="29"/>
      <c r="I424" s="29"/>
      <c r="J424" s="29"/>
      <c r="K424" s="29"/>
      <c r="L424" s="29"/>
      <c r="M424" s="50"/>
    </row>
    <row r="425" spans="1:13" x14ac:dyDescent="0.25">
      <c r="A425" s="17" t="s">
        <v>210</v>
      </c>
      <c r="B425" s="18" t="s">
        <v>21</v>
      </c>
      <c r="C425" s="18" t="s">
        <v>29</v>
      </c>
      <c r="D425" s="19" t="s">
        <v>211</v>
      </c>
      <c r="E425" s="20"/>
      <c r="F425" s="20"/>
      <c r="G425" s="20"/>
      <c r="H425" s="20"/>
      <c r="I425" s="20"/>
      <c r="J425" s="20"/>
      <c r="K425" s="21">
        <f>K428</f>
        <v>2.8</v>
      </c>
      <c r="L425" s="22">
        <f>L428</f>
        <v>35.99</v>
      </c>
      <c r="M425" s="47">
        <f>M428</f>
        <v>100.77</v>
      </c>
    </row>
    <row r="426" spans="1:13" ht="56.25" x14ac:dyDescent="0.25">
      <c r="A426" s="20"/>
      <c r="B426" s="20"/>
      <c r="C426" s="20"/>
      <c r="D426" s="19" t="s">
        <v>212</v>
      </c>
      <c r="E426" s="20"/>
      <c r="F426" s="20"/>
      <c r="G426" s="20"/>
      <c r="H426" s="20"/>
      <c r="I426" s="20"/>
      <c r="J426" s="20"/>
      <c r="K426" s="20"/>
      <c r="L426" s="20"/>
      <c r="M426" s="48"/>
    </row>
    <row r="427" spans="1:13" x14ac:dyDescent="0.25">
      <c r="A427" s="20"/>
      <c r="B427" s="20"/>
      <c r="C427" s="20"/>
      <c r="D427" s="23"/>
      <c r="E427" s="18" t="s">
        <v>245</v>
      </c>
      <c r="F427" s="24">
        <v>7</v>
      </c>
      <c r="G427" s="25">
        <v>0.4</v>
      </c>
      <c r="H427" s="25">
        <v>0</v>
      </c>
      <c r="I427" s="25">
        <v>0</v>
      </c>
      <c r="J427" s="22">
        <f>OR(F427&lt;&gt;0,G427&lt;&gt;0,H427&lt;&gt;0,I427&lt;&gt;0)*(F427 + (F427 = 0))*(G427 + (G427 = 0))*(H427 + (H427 = 0))*(I427 + (I427 = 0))</f>
        <v>2.8</v>
      </c>
      <c r="K427" s="20"/>
      <c r="L427" s="20"/>
      <c r="M427" s="48"/>
    </row>
    <row r="428" spans="1:13" x14ac:dyDescent="0.25">
      <c r="A428" s="20"/>
      <c r="B428" s="20"/>
      <c r="C428" s="20"/>
      <c r="D428" s="23"/>
      <c r="E428" s="20"/>
      <c r="F428" s="20"/>
      <c r="G428" s="20"/>
      <c r="H428" s="20"/>
      <c r="I428" s="20"/>
      <c r="J428" s="26" t="s">
        <v>213</v>
      </c>
      <c r="K428" s="27">
        <f>J427</f>
        <v>2.8</v>
      </c>
      <c r="L428" s="25">
        <v>35.99</v>
      </c>
      <c r="M428" s="49">
        <f>ROUND(K428*L428,2)</f>
        <v>100.77</v>
      </c>
    </row>
    <row r="429" spans="1:13" x14ac:dyDescent="0.25">
      <c r="A429" s="29"/>
      <c r="B429" s="29"/>
      <c r="C429" s="29"/>
      <c r="D429" s="30"/>
      <c r="E429" s="29"/>
      <c r="F429" s="29"/>
      <c r="G429" s="29"/>
      <c r="H429" s="29"/>
      <c r="I429" s="29"/>
      <c r="J429" s="29"/>
      <c r="K429" s="29"/>
      <c r="L429" s="29"/>
      <c r="M429" s="50"/>
    </row>
    <row r="430" spans="1:13" x14ac:dyDescent="0.25">
      <c r="A430" s="17" t="s">
        <v>187</v>
      </c>
      <c r="B430" s="18" t="s">
        <v>21</v>
      </c>
      <c r="C430" s="18" t="s">
        <v>64</v>
      </c>
      <c r="D430" s="19" t="s">
        <v>188</v>
      </c>
      <c r="E430" s="20"/>
      <c r="F430" s="20"/>
      <c r="G430" s="20"/>
      <c r="H430" s="20"/>
      <c r="I430" s="20"/>
      <c r="J430" s="20"/>
      <c r="K430" s="21">
        <f>K433</f>
        <v>1</v>
      </c>
      <c r="L430" s="22">
        <f>L433</f>
        <v>114.25</v>
      </c>
      <c r="M430" s="47">
        <f>M433</f>
        <v>114.25</v>
      </c>
    </row>
    <row r="431" spans="1:13" ht="67.5" x14ac:dyDescent="0.25">
      <c r="A431" s="20"/>
      <c r="B431" s="20"/>
      <c r="C431" s="20"/>
      <c r="D431" s="19" t="s">
        <v>189</v>
      </c>
      <c r="E431" s="20"/>
      <c r="F431" s="20"/>
      <c r="G431" s="20"/>
      <c r="H431" s="20"/>
      <c r="I431" s="20"/>
      <c r="J431" s="20"/>
      <c r="K431" s="20"/>
      <c r="L431" s="20"/>
      <c r="M431" s="48"/>
    </row>
    <row r="432" spans="1:13" x14ac:dyDescent="0.25">
      <c r="A432" s="20"/>
      <c r="B432" s="20"/>
      <c r="C432" s="20"/>
      <c r="D432" s="23"/>
      <c r="E432" s="18" t="s">
        <v>246</v>
      </c>
      <c r="F432" s="24">
        <v>1</v>
      </c>
      <c r="G432" s="25">
        <v>0</v>
      </c>
      <c r="H432" s="25">
        <v>0</v>
      </c>
      <c r="I432" s="25">
        <v>0</v>
      </c>
      <c r="J432" s="22">
        <f>OR(F432&lt;&gt;0,G432&lt;&gt;0,H432&lt;&gt;0,I432&lt;&gt;0)*(F432 + (F432 = 0))*(G432 + (G432 = 0))*(H432 + (H432 = 0))*(I432 + (I432 = 0))</f>
        <v>1</v>
      </c>
      <c r="K432" s="20"/>
      <c r="L432" s="20"/>
      <c r="M432" s="48"/>
    </row>
    <row r="433" spans="1:13" x14ac:dyDescent="0.25">
      <c r="A433" s="20"/>
      <c r="B433" s="20"/>
      <c r="C433" s="20"/>
      <c r="D433" s="23"/>
      <c r="E433" s="20"/>
      <c r="F433" s="20"/>
      <c r="G433" s="20"/>
      <c r="H433" s="20"/>
      <c r="I433" s="20"/>
      <c r="J433" s="26" t="s">
        <v>190</v>
      </c>
      <c r="K433" s="27">
        <f>J432</f>
        <v>1</v>
      </c>
      <c r="L433" s="25">
        <v>114.25</v>
      </c>
      <c r="M433" s="49">
        <f>ROUND(K433*L433,2)</f>
        <v>114.25</v>
      </c>
    </row>
    <row r="434" spans="1:13" x14ac:dyDescent="0.25">
      <c r="A434" s="29"/>
      <c r="B434" s="29"/>
      <c r="C434" s="29"/>
      <c r="D434" s="30"/>
      <c r="E434" s="29"/>
      <c r="F434" s="29"/>
      <c r="G434" s="29"/>
      <c r="H434" s="29"/>
      <c r="I434" s="29"/>
      <c r="J434" s="29"/>
      <c r="K434" s="29"/>
      <c r="L434" s="29"/>
      <c r="M434" s="50"/>
    </row>
    <row r="435" spans="1:13" x14ac:dyDescent="0.25">
      <c r="A435" s="17" t="s">
        <v>112</v>
      </c>
      <c r="B435" s="18" t="s">
        <v>21</v>
      </c>
      <c r="C435" s="18" t="s">
        <v>113</v>
      </c>
      <c r="D435" s="19" t="s">
        <v>114</v>
      </c>
      <c r="E435" s="20"/>
      <c r="F435" s="20"/>
      <c r="G435" s="20"/>
      <c r="H435" s="20"/>
      <c r="I435" s="20"/>
      <c r="J435" s="20"/>
      <c r="K435" s="21">
        <f>K438</f>
        <v>24</v>
      </c>
      <c r="L435" s="22">
        <f>L438</f>
        <v>2</v>
      </c>
      <c r="M435" s="47">
        <f>M438</f>
        <v>48</v>
      </c>
    </row>
    <row r="436" spans="1:13" ht="33.75" x14ac:dyDescent="0.25">
      <c r="A436" s="20"/>
      <c r="B436" s="20"/>
      <c r="C436" s="20"/>
      <c r="D436" s="19" t="s">
        <v>115</v>
      </c>
      <c r="E436" s="20"/>
      <c r="F436" s="20"/>
      <c r="G436" s="20"/>
      <c r="H436" s="20"/>
      <c r="I436" s="20"/>
      <c r="J436" s="20"/>
      <c r="K436" s="20"/>
      <c r="L436" s="20"/>
      <c r="M436" s="48"/>
    </row>
    <row r="437" spans="1:13" x14ac:dyDescent="0.25">
      <c r="A437" s="20"/>
      <c r="B437" s="20"/>
      <c r="C437" s="20"/>
      <c r="D437" s="23"/>
      <c r="E437" s="18" t="s">
        <v>247</v>
      </c>
      <c r="F437" s="24">
        <v>24</v>
      </c>
      <c r="G437" s="25">
        <v>0</v>
      </c>
      <c r="H437" s="25">
        <v>0</v>
      </c>
      <c r="I437" s="25">
        <v>0</v>
      </c>
      <c r="J437" s="22">
        <f>OR(F437&lt;&gt;0,G437&lt;&gt;0,H437&lt;&gt;0,I437&lt;&gt;0)*(F437 + (F437 = 0))*(G437 + (G437 = 0))*(H437 + (H437 = 0))*(I437 + (I437 = 0))</f>
        <v>24</v>
      </c>
      <c r="K437" s="20"/>
      <c r="L437" s="20"/>
      <c r="M437" s="48"/>
    </row>
    <row r="438" spans="1:13" x14ac:dyDescent="0.25">
      <c r="A438" s="20"/>
      <c r="B438" s="20"/>
      <c r="C438" s="20"/>
      <c r="D438" s="23"/>
      <c r="E438" s="20"/>
      <c r="F438" s="20"/>
      <c r="G438" s="20"/>
      <c r="H438" s="20"/>
      <c r="I438" s="20"/>
      <c r="J438" s="26" t="s">
        <v>117</v>
      </c>
      <c r="K438" s="27">
        <f>J437</f>
        <v>24</v>
      </c>
      <c r="L438" s="25">
        <v>2</v>
      </c>
      <c r="M438" s="49">
        <f>ROUND(K438*L438,2)</f>
        <v>48</v>
      </c>
    </row>
    <row r="439" spans="1:13" x14ac:dyDescent="0.25">
      <c r="A439" s="29"/>
      <c r="B439" s="29"/>
      <c r="C439" s="29"/>
      <c r="D439" s="30"/>
      <c r="E439" s="29"/>
      <c r="F439" s="29"/>
      <c r="G439" s="29"/>
      <c r="H439" s="29"/>
      <c r="I439" s="29"/>
      <c r="J439" s="29"/>
      <c r="K439" s="29"/>
      <c r="L439" s="29"/>
      <c r="M439" s="50"/>
    </row>
    <row r="440" spans="1:13" x14ac:dyDescent="0.25">
      <c r="A440" s="17" t="s">
        <v>107</v>
      </c>
      <c r="B440" s="18" t="s">
        <v>21</v>
      </c>
      <c r="C440" s="18" t="s">
        <v>22</v>
      </c>
      <c r="D440" s="19" t="s">
        <v>108</v>
      </c>
      <c r="E440" s="20"/>
      <c r="F440" s="20"/>
      <c r="G440" s="20"/>
      <c r="H440" s="20"/>
      <c r="I440" s="20"/>
      <c r="J440" s="20"/>
      <c r="K440" s="21">
        <f>K443</f>
        <v>71.010000000000005</v>
      </c>
      <c r="L440" s="22">
        <f>L443</f>
        <v>22.34</v>
      </c>
      <c r="M440" s="47">
        <f>M443</f>
        <v>1586.36</v>
      </c>
    </row>
    <row r="441" spans="1:13" ht="45" x14ac:dyDescent="0.25">
      <c r="A441" s="20"/>
      <c r="B441" s="20"/>
      <c r="C441" s="20"/>
      <c r="D441" s="19" t="s">
        <v>109</v>
      </c>
      <c r="E441" s="20"/>
      <c r="F441" s="20"/>
      <c r="G441" s="20"/>
      <c r="H441" s="20"/>
      <c r="I441" s="20"/>
      <c r="J441" s="20"/>
      <c r="K441" s="20"/>
      <c r="L441" s="20"/>
      <c r="M441" s="48"/>
    </row>
    <row r="442" spans="1:13" x14ac:dyDescent="0.25">
      <c r="A442" s="20"/>
      <c r="B442" s="20"/>
      <c r="C442" s="20"/>
      <c r="D442" s="23"/>
      <c r="E442" s="18" t="s">
        <v>248</v>
      </c>
      <c r="F442" s="24">
        <v>1</v>
      </c>
      <c r="G442" s="25">
        <v>1.5</v>
      </c>
      <c r="H442" s="25">
        <v>2</v>
      </c>
      <c r="I442" s="25">
        <v>23.67</v>
      </c>
      <c r="J442" s="22">
        <f>OR(F442&lt;&gt;0,G442&lt;&gt;0,H442&lt;&gt;0,I442&lt;&gt;0)*(F442 + (F442 = 0))*(G442 + (G442 = 0))*(H442 + (H442 = 0))*(I442 + (I442 = 0))</f>
        <v>71.010000000000005</v>
      </c>
      <c r="K442" s="20"/>
      <c r="L442" s="20"/>
      <c r="M442" s="48"/>
    </row>
    <row r="443" spans="1:13" x14ac:dyDescent="0.25">
      <c r="A443" s="20"/>
      <c r="B443" s="20"/>
      <c r="C443" s="20"/>
      <c r="D443" s="23"/>
      <c r="E443" s="20"/>
      <c r="F443" s="20"/>
      <c r="G443" s="20"/>
      <c r="H443" s="20"/>
      <c r="I443" s="20"/>
      <c r="J443" s="26" t="s">
        <v>111</v>
      </c>
      <c r="K443" s="27">
        <f>J442</f>
        <v>71.010000000000005</v>
      </c>
      <c r="L443" s="25">
        <v>22.34</v>
      </c>
      <c r="M443" s="49">
        <f>ROUND(K443*L443,2)</f>
        <v>1586.36</v>
      </c>
    </row>
    <row r="444" spans="1:13" x14ac:dyDescent="0.25">
      <c r="A444" s="29"/>
      <c r="B444" s="29"/>
      <c r="C444" s="29"/>
      <c r="D444" s="30"/>
      <c r="E444" s="29"/>
      <c r="F444" s="29"/>
      <c r="G444" s="29"/>
      <c r="H444" s="29"/>
      <c r="I444" s="29"/>
      <c r="J444" s="29"/>
      <c r="K444" s="29"/>
      <c r="L444" s="29"/>
      <c r="M444" s="50"/>
    </row>
    <row r="445" spans="1:13" x14ac:dyDescent="0.25">
      <c r="A445" s="20"/>
      <c r="B445" s="20"/>
      <c r="C445" s="20"/>
      <c r="D445" s="23"/>
      <c r="E445" s="20"/>
      <c r="F445" s="20"/>
      <c r="G445" s="20"/>
      <c r="H445" s="20"/>
      <c r="I445" s="20"/>
      <c r="J445" s="26" t="s">
        <v>249</v>
      </c>
      <c r="K445" s="31">
        <v>1</v>
      </c>
      <c r="L445" s="28">
        <f>M384+M390+M395+M400+M405+M410+M415+M420+M425+M430+M435+M440</f>
        <v>4174.3500000000004</v>
      </c>
      <c r="M445" s="49">
        <f>ROUND(K445*L445,2)</f>
        <v>4174.3500000000004</v>
      </c>
    </row>
    <row r="446" spans="1:13" x14ac:dyDescent="0.25">
      <c r="A446" s="29"/>
      <c r="B446" s="29"/>
      <c r="C446" s="29"/>
      <c r="D446" s="30"/>
      <c r="E446" s="29"/>
      <c r="F446" s="29"/>
      <c r="G446" s="29"/>
      <c r="H446" s="29"/>
      <c r="I446" s="29"/>
      <c r="J446" s="29"/>
      <c r="K446" s="29"/>
      <c r="L446" s="29"/>
      <c r="M446" s="50"/>
    </row>
    <row r="447" spans="1:13" x14ac:dyDescent="0.25">
      <c r="A447" s="20"/>
      <c r="B447" s="20"/>
      <c r="C447" s="20"/>
      <c r="D447" s="23"/>
      <c r="E447" s="20"/>
      <c r="F447" s="20"/>
      <c r="G447" s="20"/>
      <c r="H447" s="20"/>
      <c r="I447" s="20"/>
      <c r="J447" s="26" t="s">
        <v>250</v>
      </c>
      <c r="K447" s="32">
        <v>1</v>
      </c>
      <c r="L447" s="28">
        <f>M383</f>
        <v>4174.3500000000004</v>
      </c>
      <c r="M447" s="49">
        <f>ROUND(K447*L447,2)</f>
        <v>4174.3500000000004</v>
      </c>
    </row>
    <row r="448" spans="1:13" x14ac:dyDescent="0.25">
      <c r="A448" s="29"/>
      <c r="B448" s="29"/>
      <c r="C448" s="29"/>
      <c r="D448" s="30"/>
      <c r="E448" s="29"/>
      <c r="F448" s="29"/>
      <c r="G448" s="29"/>
      <c r="H448" s="29"/>
      <c r="I448" s="29"/>
      <c r="J448" s="29"/>
      <c r="K448" s="29"/>
      <c r="L448" s="29"/>
      <c r="M448" s="50"/>
    </row>
    <row r="449" spans="1:13" collapsed="1" x14ac:dyDescent="0.25">
      <c r="A449" s="7" t="s">
        <v>251</v>
      </c>
      <c r="B449" s="7" t="s">
        <v>15</v>
      </c>
      <c r="C449" s="7" t="s">
        <v>16</v>
      </c>
      <c r="D449" s="8" t="s">
        <v>252</v>
      </c>
      <c r="E449" s="9"/>
      <c r="F449" s="9"/>
      <c r="G449" s="9"/>
      <c r="H449" s="9"/>
      <c r="I449" s="9"/>
      <c r="J449" s="9"/>
      <c r="K449" s="10">
        <f>K489</f>
        <v>1</v>
      </c>
      <c r="L449" s="11">
        <f>L489</f>
        <v>2081.3200000000002</v>
      </c>
      <c r="M449" s="45">
        <f>M489</f>
        <v>2081.3200000000002</v>
      </c>
    </row>
    <row r="450" spans="1:13" x14ac:dyDescent="0.25">
      <c r="A450" s="12" t="s">
        <v>253</v>
      </c>
      <c r="B450" s="12" t="s">
        <v>15</v>
      </c>
      <c r="C450" s="12" t="s">
        <v>16</v>
      </c>
      <c r="D450" s="13" t="s">
        <v>19</v>
      </c>
      <c r="E450" s="14"/>
      <c r="F450" s="14"/>
      <c r="G450" s="14"/>
      <c r="H450" s="14"/>
      <c r="I450" s="14"/>
      <c r="J450" s="14"/>
      <c r="K450" s="15">
        <f>K487</f>
        <v>1</v>
      </c>
      <c r="L450" s="16">
        <f>L487</f>
        <v>2081.3200000000002</v>
      </c>
      <c r="M450" s="46">
        <f>M487</f>
        <v>2081.3200000000002</v>
      </c>
    </row>
    <row r="451" spans="1:13" x14ac:dyDescent="0.25">
      <c r="A451" s="17" t="s">
        <v>39</v>
      </c>
      <c r="B451" s="18" t="s">
        <v>21</v>
      </c>
      <c r="C451" s="18" t="s">
        <v>29</v>
      </c>
      <c r="D451" s="19" t="s">
        <v>40</v>
      </c>
      <c r="E451" s="20"/>
      <c r="F451" s="20"/>
      <c r="G451" s="20"/>
      <c r="H451" s="20"/>
      <c r="I451" s="20"/>
      <c r="J451" s="20"/>
      <c r="K451" s="21">
        <f>K454</f>
        <v>1</v>
      </c>
      <c r="L451" s="22">
        <f>L454</f>
        <v>41.15</v>
      </c>
      <c r="M451" s="47">
        <f>M454</f>
        <v>41.15</v>
      </c>
    </row>
    <row r="452" spans="1:13" ht="45" x14ac:dyDescent="0.25">
      <c r="A452" s="20"/>
      <c r="B452" s="20"/>
      <c r="C452" s="20"/>
      <c r="D452" s="19" t="s">
        <v>41</v>
      </c>
      <c r="E452" s="20"/>
      <c r="F452" s="20"/>
      <c r="G452" s="20"/>
      <c r="H452" s="20"/>
      <c r="I452" s="20"/>
      <c r="J452" s="20"/>
      <c r="K452" s="20"/>
      <c r="L452" s="20"/>
      <c r="M452" s="48"/>
    </row>
    <row r="453" spans="1:13" x14ac:dyDescent="0.25">
      <c r="A453" s="20"/>
      <c r="B453" s="20"/>
      <c r="C453" s="20"/>
      <c r="D453" s="23"/>
      <c r="E453" s="18" t="s">
        <v>254</v>
      </c>
      <c r="F453" s="24">
        <v>1</v>
      </c>
      <c r="G453" s="25">
        <v>0</v>
      </c>
      <c r="H453" s="25">
        <v>0</v>
      </c>
      <c r="I453" s="25">
        <v>0</v>
      </c>
      <c r="J453" s="22">
        <f>OR(F453&lt;&gt;0,G453&lt;&gt;0,H453&lt;&gt;0,I453&lt;&gt;0)*(F453 + (F453 = 0))*(G453 + (G453 = 0))*(H453 + (H453 = 0))*(I453 + (I453 = 0))</f>
        <v>1</v>
      </c>
      <c r="K453" s="20"/>
      <c r="L453" s="20"/>
      <c r="M453" s="48"/>
    </row>
    <row r="454" spans="1:13" x14ac:dyDescent="0.25">
      <c r="A454" s="20"/>
      <c r="B454" s="20"/>
      <c r="C454" s="20"/>
      <c r="D454" s="23"/>
      <c r="E454" s="20"/>
      <c r="F454" s="20"/>
      <c r="G454" s="20"/>
      <c r="H454" s="20"/>
      <c r="I454" s="20"/>
      <c r="J454" s="26" t="s">
        <v>48</v>
      </c>
      <c r="K454" s="27">
        <f>J453</f>
        <v>1</v>
      </c>
      <c r="L454" s="25">
        <v>41.15</v>
      </c>
      <c r="M454" s="49">
        <f>ROUND(K454*L454,2)</f>
        <v>41.15</v>
      </c>
    </row>
    <row r="455" spans="1:13" x14ac:dyDescent="0.25">
      <c r="A455" s="29"/>
      <c r="B455" s="29"/>
      <c r="C455" s="29"/>
      <c r="D455" s="30"/>
      <c r="E455" s="29"/>
      <c r="F455" s="29"/>
      <c r="G455" s="29"/>
      <c r="H455" s="29"/>
      <c r="I455" s="29"/>
      <c r="J455" s="29"/>
      <c r="K455" s="29"/>
      <c r="L455" s="29"/>
      <c r="M455" s="50"/>
    </row>
    <row r="456" spans="1:13" x14ac:dyDescent="0.25">
      <c r="A456" s="17" t="s">
        <v>255</v>
      </c>
      <c r="B456" s="18" t="s">
        <v>21</v>
      </c>
      <c r="C456" s="18" t="s">
        <v>29</v>
      </c>
      <c r="D456" s="19" t="s">
        <v>256</v>
      </c>
      <c r="E456" s="20"/>
      <c r="F456" s="20"/>
      <c r="G456" s="20"/>
      <c r="H456" s="20"/>
      <c r="I456" s="20"/>
      <c r="J456" s="20"/>
      <c r="K456" s="21">
        <f>K459</f>
        <v>3.7</v>
      </c>
      <c r="L456" s="22">
        <f>L459</f>
        <v>283</v>
      </c>
      <c r="M456" s="47">
        <f>M459</f>
        <v>1047.0999999999999</v>
      </c>
    </row>
    <row r="457" spans="1:13" ht="45" x14ac:dyDescent="0.25">
      <c r="A457" s="20"/>
      <c r="B457" s="20"/>
      <c r="C457" s="20"/>
      <c r="D457" s="19" t="s">
        <v>257</v>
      </c>
      <c r="E457" s="20"/>
      <c r="F457" s="20"/>
      <c r="G457" s="20"/>
      <c r="H457" s="20"/>
      <c r="I457" s="20"/>
      <c r="J457" s="20"/>
      <c r="K457" s="20"/>
      <c r="L457" s="20"/>
      <c r="M457" s="48"/>
    </row>
    <row r="458" spans="1:13" x14ac:dyDescent="0.25">
      <c r="A458" s="20"/>
      <c r="B458" s="20"/>
      <c r="C458" s="20"/>
      <c r="D458" s="23"/>
      <c r="E458" s="18" t="s">
        <v>254</v>
      </c>
      <c r="F458" s="24">
        <v>1</v>
      </c>
      <c r="G458" s="25">
        <v>3.7</v>
      </c>
      <c r="H458" s="25">
        <v>0</v>
      </c>
      <c r="I458" s="25">
        <v>0</v>
      </c>
      <c r="J458" s="22">
        <f>OR(F458&lt;&gt;0,G458&lt;&gt;0,H458&lt;&gt;0,I458&lt;&gt;0)*(F458 + (F458 = 0))*(G458 + (G458 = 0))*(H458 + (H458 = 0))*(I458 + (I458 = 0))</f>
        <v>3.7</v>
      </c>
      <c r="K458" s="20"/>
      <c r="L458" s="20"/>
      <c r="M458" s="48"/>
    </row>
    <row r="459" spans="1:13" x14ac:dyDescent="0.25">
      <c r="A459" s="20"/>
      <c r="B459" s="20"/>
      <c r="C459" s="20"/>
      <c r="D459" s="23"/>
      <c r="E459" s="20"/>
      <c r="F459" s="20"/>
      <c r="G459" s="20"/>
      <c r="H459" s="20"/>
      <c r="I459" s="20"/>
      <c r="J459" s="26" t="s">
        <v>258</v>
      </c>
      <c r="K459" s="27">
        <f>J458</f>
        <v>3.7</v>
      </c>
      <c r="L459" s="25">
        <v>283</v>
      </c>
      <c r="M459" s="49">
        <f>ROUND(K459*L459,2)</f>
        <v>1047.0999999999999</v>
      </c>
    </row>
    <row r="460" spans="1:13" x14ac:dyDescent="0.25">
      <c r="A460" s="29"/>
      <c r="B460" s="29"/>
      <c r="C460" s="29"/>
      <c r="D460" s="30"/>
      <c r="E460" s="29"/>
      <c r="F460" s="29"/>
      <c r="G460" s="29"/>
      <c r="H460" s="29"/>
      <c r="I460" s="29"/>
      <c r="J460" s="29"/>
      <c r="K460" s="29"/>
      <c r="L460" s="29"/>
      <c r="M460" s="50"/>
    </row>
    <row r="461" spans="1:13" x14ac:dyDescent="0.25">
      <c r="A461" s="17" t="s">
        <v>93</v>
      </c>
      <c r="B461" s="18" t="s">
        <v>21</v>
      </c>
      <c r="C461" s="18" t="s">
        <v>29</v>
      </c>
      <c r="D461" s="19" t="s">
        <v>94</v>
      </c>
      <c r="E461" s="20"/>
      <c r="F461" s="20"/>
      <c r="G461" s="20"/>
      <c r="H461" s="20"/>
      <c r="I461" s="20"/>
      <c r="J461" s="20"/>
      <c r="K461" s="21">
        <f>K464</f>
        <v>0.56000000000000005</v>
      </c>
      <c r="L461" s="22">
        <f>L464</f>
        <v>301.61</v>
      </c>
      <c r="M461" s="47">
        <f>M464</f>
        <v>168.9</v>
      </c>
    </row>
    <row r="462" spans="1:13" ht="67.5" x14ac:dyDescent="0.25">
      <c r="A462" s="20"/>
      <c r="B462" s="20"/>
      <c r="C462" s="20"/>
      <c r="D462" s="19" t="s">
        <v>95</v>
      </c>
      <c r="E462" s="20"/>
      <c r="F462" s="20"/>
      <c r="G462" s="20"/>
      <c r="H462" s="20"/>
      <c r="I462" s="20"/>
      <c r="J462" s="20"/>
      <c r="K462" s="20"/>
      <c r="L462" s="20"/>
      <c r="M462" s="48"/>
    </row>
    <row r="463" spans="1:13" x14ac:dyDescent="0.25">
      <c r="A463" s="20"/>
      <c r="B463" s="20"/>
      <c r="C463" s="20"/>
      <c r="D463" s="23"/>
      <c r="E463" s="18" t="s">
        <v>254</v>
      </c>
      <c r="F463" s="24">
        <v>1</v>
      </c>
      <c r="G463" s="25">
        <v>0.56000000000000005</v>
      </c>
      <c r="H463" s="25">
        <v>0</v>
      </c>
      <c r="I463" s="25">
        <v>0</v>
      </c>
      <c r="J463" s="22">
        <f>OR(F463&lt;&gt;0,G463&lt;&gt;0,H463&lt;&gt;0,I463&lt;&gt;0)*(F463 + (F463 = 0))*(G463 + (G463 = 0))*(H463 + (H463 = 0))*(I463 + (I463 = 0))</f>
        <v>0.56000000000000005</v>
      </c>
      <c r="K463" s="20"/>
      <c r="L463" s="20"/>
      <c r="M463" s="48"/>
    </row>
    <row r="464" spans="1:13" x14ac:dyDescent="0.25">
      <c r="A464" s="20"/>
      <c r="B464" s="20"/>
      <c r="C464" s="20"/>
      <c r="D464" s="23"/>
      <c r="E464" s="20"/>
      <c r="F464" s="20"/>
      <c r="G464" s="20"/>
      <c r="H464" s="20"/>
      <c r="I464" s="20"/>
      <c r="J464" s="26" t="s">
        <v>97</v>
      </c>
      <c r="K464" s="27">
        <f>J463</f>
        <v>0.56000000000000005</v>
      </c>
      <c r="L464" s="25">
        <v>301.61</v>
      </c>
      <c r="M464" s="49">
        <f>ROUND(K464*L464,2)</f>
        <v>168.9</v>
      </c>
    </row>
    <row r="465" spans="1:13" x14ac:dyDescent="0.25">
      <c r="A465" s="29"/>
      <c r="B465" s="29"/>
      <c r="C465" s="29"/>
      <c r="D465" s="30"/>
      <c r="E465" s="29"/>
      <c r="F465" s="29"/>
      <c r="G465" s="29"/>
      <c r="H465" s="29"/>
      <c r="I465" s="29"/>
      <c r="J465" s="29"/>
      <c r="K465" s="29"/>
      <c r="L465" s="29"/>
      <c r="M465" s="50"/>
    </row>
    <row r="466" spans="1:13" x14ac:dyDescent="0.25">
      <c r="A466" s="17" t="s">
        <v>259</v>
      </c>
      <c r="B466" s="18" t="s">
        <v>21</v>
      </c>
      <c r="C466" s="18" t="s">
        <v>59</v>
      </c>
      <c r="D466" s="19" t="s">
        <v>260</v>
      </c>
      <c r="E466" s="20"/>
      <c r="F466" s="20"/>
      <c r="G466" s="20"/>
      <c r="H466" s="20"/>
      <c r="I466" s="20"/>
      <c r="J466" s="20"/>
      <c r="K466" s="21">
        <f>K469</f>
        <v>0.51</v>
      </c>
      <c r="L466" s="22">
        <f>L469</f>
        <v>392.09</v>
      </c>
      <c r="M466" s="47">
        <f>M469</f>
        <v>199.97</v>
      </c>
    </row>
    <row r="467" spans="1:13" ht="45" x14ac:dyDescent="0.25">
      <c r="A467" s="20"/>
      <c r="B467" s="20"/>
      <c r="C467" s="20"/>
      <c r="D467" s="19" t="s">
        <v>261</v>
      </c>
      <c r="E467" s="20"/>
      <c r="F467" s="20"/>
      <c r="G467" s="20"/>
      <c r="H467" s="20"/>
      <c r="I467" s="20"/>
      <c r="J467" s="20"/>
      <c r="K467" s="20"/>
      <c r="L467" s="20"/>
      <c r="M467" s="48"/>
    </row>
    <row r="468" spans="1:13" x14ac:dyDescent="0.25">
      <c r="A468" s="20"/>
      <c r="B468" s="20"/>
      <c r="C468" s="20"/>
      <c r="D468" s="23"/>
      <c r="E468" s="18" t="s">
        <v>254</v>
      </c>
      <c r="F468" s="24">
        <v>1</v>
      </c>
      <c r="G468" s="25">
        <v>0.46</v>
      </c>
      <c r="H468" s="25">
        <v>0</v>
      </c>
      <c r="I468" s="25">
        <v>1.1000000000000001</v>
      </c>
      <c r="J468" s="22">
        <f>OR(F468&lt;&gt;0,G468&lt;&gt;0,H468&lt;&gt;0,I468&lt;&gt;0)*(F468 + (F468 = 0))*(G468 + (G468 = 0))*(H468 + (H468 = 0))*(I468 + (I468 = 0))</f>
        <v>0.51</v>
      </c>
      <c r="K468" s="20"/>
      <c r="L468" s="20"/>
      <c r="M468" s="48"/>
    </row>
    <row r="469" spans="1:13" x14ac:dyDescent="0.25">
      <c r="A469" s="20"/>
      <c r="B469" s="20"/>
      <c r="C469" s="20"/>
      <c r="D469" s="23"/>
      <c r="E469" s="20"/>
      <c r="F469" s="20"/>
      <c r="G469" s="20"/>
      <c r="H469" s="20"/>
      <c r="I469" s="20"/>
      <c r="J469" s="26" t="s">
        <v>262</v>
      </c>
      <c r="K469" s="27">
        <f>J468</f>
        <v>0.51</v>
      </c>
      <c r="L469" s="25">
        <v>392.09</v>
      </c>
      <c r="M469" s="49">
        <f>ROUND(K469*L469,2)</f>
        <v>199.97</v>
      </c>
    </row>
    <row r="470" spans="1:13" x14ac:dyDescent="0.25">
      <c r="A470" s="29"/>
      <c r="B470" s="29"/>
      <c r="C470" s="29"/>
      <c r="D470" s="30"/>
      <c r="E470" s="29"/>
      <c r="F470" s="29"/>
      <c r="G470" s="29"/>
      <c r="H470" s="29"/>
      <c r="I470" s="29"/>
      <c r="J470" s="29"/>
      <c r="K470" s="29"/>
      <c r="L470" s="29"/>
      <c r="M470" s="50"/>
    </row>
    <row r="471" spans="1:13" x14ac:dyDescent="0.25">
      <c r="A471" s="17" t="s">
        <v>263</v>
      </c>
      <c r="B471" s="18" t="s">
        <v>21</v>
      </c>
      <c r="C471" s="18" t="s">
        <v>64</v>
      </c>
      <c r="D471" s="19" t="s">
        <v>264</v>
      </c>
      <c r="E471" s="20"/>
      <c r="F471" s="20"/>
      <c r="G471" s="20"/>
      <c r="H471" s="20"/>
      <c r="I471" s="20"/>
      <c r="J471" s="20"/>
      <c r="K471" s="21">
        <f>K474</f>
        <v>2</v>
      </c>
      <c r="L471" s="22">
        <f>L474</f>
        <v>79.5</v>
      </c>
      <c r="M471" s="47">
        <f>M474</f>
        <v>159</v>
      </c>
    </row>
    <row r="472" spans="1:13" ht="22.5" x14ac:dyDescent="0.25">
      <c r="A472" s="20"/>
      <c r="B472" s="20"/>
      <c r="C472" s="20"/>
      <c r="D472" s="19" t="s">
        <v>265</v>
      </c>
      <c r="E472" s="20"/>
      <c r="F472" s="20"/>
      <c r="G472" s="20"/>
      <c r="H472" s="20"/>
      <c r="I472" s="20"/>
      <c r="J472" s="20"/>
      <c r="K472" s="20"/>
      <c r="L472" s="20"/>
      <c r="M472" s="48"/>
    </row>
    <row r="473" spans="1:13" x14ac:dyDescent="0.25">
      <c r="A473" s="20"/>
      <c r="B473" s="20"/>
      <c r="C473" s="20"/>
      <c r="D473" s="23"/>
      <c r="E473" s="18" t="s">
        <v>254</v>
      </c>
      <c r="F473" s="24">
        <v>2</v>
      </c>
      <c r="G473" s="25">
        <v>0</v>
      </c>
      <c r="H473" s="25">
        <v>0</v>
      </c>
      <c r="I473" s="25">
        <v>0</v>
      </c>
      <c r="J473" s="22">
        <f>OR(F473&lt;&gt;0,G473&lt;&gt;0,H473&lt;&gt;0,I473&lt;&gt;0)*(F473 + (F473 = 0))*(G473 + (G473 = 0))*(H473 + (H473 = 0))*(I473 + (I473 = 0))</f>
        <v>2</v>
      </c>
      <c r="K473" s="20"/>
      <c r="L473" s="20"/>
      <c r="M473" s="48"/>
    </row>
    <row r="474" spans="1:13" x14ac:dyDescent="0.25">
      <c r="A474" s="20"/>
      <c r="B474" s="20"/>
      <c r="C474" s="20"/>
      <c r="D474" s="23"/>
      <c r="E474" s="20"/>
      <c r="F474" s="20"/>
      <c r="G474" s="20"/>
      <c r="H474" s="20"/>
      <c r="I474" s="20"/>
      <c r="J474" s="26" t="s">
        <v>266</v>
      </c>
      <c r="K474" s="27">
        <f>J473</f>
        <v>2</v>
      </c>
      <c r="L474" s="25">
        <v>79.5</v>
      </c>
      <c r="M474" s="49">
        <f>ROUND(K474*L474,2)</f>
        <v>159</v>
      </c>
    </row>
    <row r="475" spans="1:13" x14ac:dyDescent="0.25">
      <c r="A475" s="29"/>
      <c r="B475" s="29"/>
      <c r="C475" s="29"/>
      <c r="D475" s="30"/>
      <c r="E475" s="29"/>
      <c r="F475" s="29"/>
      <c r="G475" s="29"/>
      <c r="H475" s="29"/>
      <c r="I475" s="29"/>
      <c r="J475" s="29"/>
      <c r="K475" s="29"/>
      <c r="L475" s="29"/>
      <c r="M475" s="50"/>
    </row>
    <row r="476" spans="1:13" x14ac:dyDescent="0.25">
      <c r="A476" s="17" t="s">
        <v>68</v>
      </c>
      <c r="B476" s="18" t="s">
        <v>21</v>
      </c>
      <c r="C476" s="18" t="s">
        <v>59</v>
      </c>
      <c r="D476" s="19" t="s">
        <v>69</v>
      </c>
      <c r="E476" s="20"/>
      <c r="F476" s="20"/>
      <c r="G476" s="20"/>
      <c r="H476" s="20"/>
      <c r="I476" s="20"/>
      <c r="J476" s="20"/>
      <c r="K476" s="21">
        <f>K479</f>
        <v>0.15</v>
      </c>
      <c r="L476" s="22">
        <f>L479</f>
        <v>70</v>
      </c>
      <c r="M476" s="47">
        <f>M479</f>
        <v>10.5</v>
      </c>
    </row>
    <row r="477" spans="1:13" ht="90" x14ac:dyDescent="0.25">
      <c r="A477" s="20"/>
      <c r="B477" s="20"/>
      <c r="C477" s="20"/>
      <c r="D477" s="19" t="s">
        <v>70</v>
      </c>
      <c r="E477" s="20"/>
      <c r="F477" s="20"/>
      <c r="G477" s="20"/>
      <c r="H477" s="20"/>
      <c r="I477" s="20"/>
      <c r="J477" s="20"/>
      <c r="K477" s="20"/>
      <c r="L477" s="20"/>
      <c r="M477" s="48"/>
    </row>
    <row r="478" spans="1:13" x14ac:dyDescent="0.25">
      <c r="A478" s="20"/>
      <c r="B478" s="20"/>
      <c r="C478" s="20"/>
      <c r="D478" s="23"/>
      <c r="E478" s="18" t="s">
        <v>254</v>
      </c>
      <c r="F478" s="24">
        <v>1</v>
      </c>
      <c r="G478" s="25">
        <v>0.5</v>
      </c>
      <c r="H478" s="25">
        <v>0.3</v>
      </c>
      <c r="I478" s="25">
        <v>0</v>
      </c>
      <c r="J478" s="22">
        <f>OR(F478&lt;&gt;0,G478&lt;&gt;0,H478&lt;&gt;0,I478&lt;&gt;0)*(F478 + (F478 = 0))*(G478 + (G478 = 0))*(H478 + (H478 = 0))*(I478 + (I478 = 0))</f>
        <v>0.15</v>
      </c>
      <c r="K478" s="20"/>
      <c r="L478" s="20"/>
      <c r="M478" s="48"/>
    </row>
    <row r="479" spans="1:13" x14ac:dyDescent="0.25">
      <c r="A479" s="20"/>
      <c r="B479" s="20"/>
      <c r="C479" s="20"/>
      <c r="D479" s="23"/>
      <c r="E479" s="20"/>
      <c r="F479" s="20"/>
      <c r="G479" s="20"/>
      <c r="H479" s="20"/>
      <c r="I479" s="20"/>
      <c r="J479" s="26" t="s">
        <v>72</v>
      </c>
      <c r="K479" s="27">
        <f>J478</f>
        <v>0.15</v>
      </c>
      <c r="L479" s="25">
        <v>70</v>
      </c>
      <c r="M479" s="49">
        <f>ROUND(K479*L479,2)</f>
        <v>10.5</v>
      </c>
    </row>
    <row r="480" spans="1:13" x14ac:dyDescent="0.25">
      <c r="A480" s="29"/>
      <c r="B480" s="29"/>
      <c r="C480" s="29"/>
      <c r="D480" s="30"/>
      <c r="E480" s="29"/>
      <c r="F480" s="29"/>
      <c r="G480" s="29"/>
      <c r="H480" s="29"/>
      <c r="I480" s="29"/>
      <c r="J480" s="29"/>
      <c r="K480" s="29"/>
      <c r="L480" s="29"/>
      <c r="M480" s="50"/>
    </row>
    <row r="481" spans="1:13" x14ac:dyDescent="0.25">
      <c r="A481" s="17" t="s">
        <v>53</v>
      </c>
      <c r="B481" s="18" t="s">
        <v>21</v>
      </c>
      <c r="C481" s="18" t="s">
        <v>22</v>
      </c>
      <c r="D481" s="19" t="s">
        <v>54</v>
      </c>
      <c r="E481" s="20"/>
      <c r="F481" s="20"/>
      <c r="G481" s="20"/>
      <c r="H481" s="20"/>
      <c r="I481" s="20"/>
      <c r="J481" s="20"/>
      <c r="K481" s="21">
        <f>K485</f>
        <v>23.27</v>
      </c>
      <c r="L481" s="22">
        <f>L485</f>
        <v>19.54</v>
      </c>
      <c r="M481" s="47">
        <f>M485</f>
        <v>454.7</v>
      </c>
    </row>
    <row r="482" spans="1:13" ht="45" x14ac:dyDescent="0.25">
      <c r="A482" s="20"/>
      <c r="B482" s="20"/>
      <c r="C482" s="20"/>
      <c r="D482" s="19" t="s">
        <v>55</v>
      </c>
      <c r="E482" s="20"/>
      <c r="F482" s="20"/>
      <c r="G482" s="20"/>
      <c r="H482" s="20"/>
      <c r="I482" s="20"/>
      <c r="J482" s="20"/>
      <c r="K482" s="20"/>
      <c r="L482" s="20"/>
      <c r="M482" s="48"/>
    </row>
    <row r="483" spans="1:13" x14ac:dyDescent="0.25">
      <c r="A483" s="20"/>
      <c r="B483" s="20"/>
      <c r="C483" s="20"/>
      <c r="D483" s="23"/>
      <c r="E483" s="18" t="s">
        <v>254</v>
      </c>
      <c r="F483" s="24">
        <v>2</v>
      </c>
      <c r="G483" s="25">
        <v>0.5</v>
      </c>
      <c r="H483" s="25">
        <v>0</v>
      </c>
      <c r="I483" s="25">
        <v>17.899999999999999</v>
      </c>
      <c r="J483" s="22">
        <f>OR(F483&lt;&gt;0,G483&lt;&gt;0,H483&lt;&gt;0,I483&lt;&gt;0)*(F483 + (F483 = 0))*(G483 + (G483 = 0))*(H483 + (H483 = 0))*(I483 + (I483 = 0))</f>
        <v>17.899999999999999</v>
      </c>
      <c r="K483" s="20"/>
      <c r="L483" s="20"/>
      <c r="M483" s="48"/>
    </row>
    <row r="484" spans="1:13" x14ac:dyDescent="0.25">
      <c r="A484" s="20"/>
      <c r="B484" s="20"/>
      <c r="C484" s="20"/>
      <c r="D484" s="23"/>
      <c r="E484" s="18" t="s">
        <v>16</v>
      </c>
      <c r="F484" s="24">
        <v>1</v>
      </c>
      <c r="G484" s="25">
        <v>0.3</v>
      </c>
      <c r="H484" s="25">
        <v>0</v>
      </c>
      <c r="I484" s="25">
        <v>17.899999999999999</v>
      </c>
      <c r="J484" s="22">
        <f>OR(F484&lt;&gt;0,G484&lt;&gt;0,H484&lt;&gt;0,I484&lt;&gt;0)*(F484 + (F484 = 0))*(G484 + (G484 = 0))*(H484 + (H484 = 0))*(I484 + (I484 = 0))</f>
        <v>5.37</v>
      </c>
      <c r="K484" s="20"/>
      <c r="L484" s="20"/>
      <c r="M484" s="48"/>
    </row>
    <row r="485" spans="1:13" x14ac:dyDescent="0.25">
      <c r="A485" s="20"/>
      <c r="B485" s="20"/>
      <c r="C485" s="20"/>
      <c r="D485" s="23"/>
      <c r="E485" s="20"/>
      <c r="F485" s="20"/>
      <c r="G485" s="20"/>
      <c r="H485" s="20"/>
      <c r="I485" s="20"/>
      <c r="J485" s="26" t="s">
        <v>57</v>
      </c>
      <c r="K485" s="27">
        <f>SUM(J483:J484)</f>
        <v>23.27</v>
      </c>
      <c r="L485" s="25">
        <v>19.54</v>
      </c>
      <c r="M485" s="49">
        <f>ROUND(K485*L485,2)</f>
        <v>454.7</v>
      </c>
    </row>
    <row r="486" spans="1:13" x14ac:dyDescent="0.25">
      <c r="A486" s="29"/>
      <c r="B486" s="29"/>
      <c r="C486" s="29"/>
      <c r="D486" s="30"/>
      <c r="E486" s="29"/>
      <c r="F486" s="29"/>
      <c r="G486" s="29"/>
      <c r="H486" s="29"/>
      <c r="I486" s="29"/>
      <c r="J486" s="29"/>
      <c r="K486" s="29"/>
      <c r="L486" s="29"/>
      <c r="M486" s="50"/>
    </row>
    <row r="487" spans="1:13" x14ac:dyDescent="0.25">
      <c r="A487" s="20"/>
      <c r="B487" s="20"/>
      <c r="C487" s="20"/>
      <c r="D487" s="23"/>
      <c r="E487" s="20"/>
      <c r="F487" s="20"/>
      <c r="G487" s="20"/>
      <c r="H487" s="20"/>
      <c r="I487" s="20"/>
      <c r="J487" s="26" t="s">
        <v>267</v>
      </c>
      <c r="K487" s="31">
        <v>1</v>
      </c>
      <c r="L487" s="28">
        <f>M451+M456+M461+M466+M471+M476+M481</f>
        <v>2081.3200000000002</v>
      </c>
      <c r="M487" s="49">
        <f>ROUND(K487*L487,2)</f>
        <v>2081.3200000000002</v>
      </c>
    </row>
    <row r="488" spans="1:13" x14ac:dyDescent="0.25">
      <c r="A488" s="29"/>
      <c r="B488" s="29"/>
      <c r="C488" s="29"/>
      <c r="D488" s="30"/>
      <c r="E488" s="29"/>
      <c r="F488" s="29"/>
      <c r="G488" s="29"/>
      <c r="H488" s="29"/>
      <c r="I488" s="29"/>
      <c r="J488" s="29"/>
      <c r="K488" s="29"/>
      <c r="L488" s="29"/>
      <c r="M488" s="50"/>
    </row>
    <row r="489" spans="1:13" x14ac:dyDescent="0.25">
      <c r="A489" s="20"/>
      <c r="B489" s="20"/>
      <c r="C489" s="20"/>
      <c r="D489" s="23"/>
      <c r="E489" s="20"/>
      <c r="F489" s="20"/>
      <c r="G489" s="20"/>
      <c r="H489" s="20"/>
      <c r="I489" s="20"/>
      <c r="J489" s="26" t="s">
        <v>268</v>
      </c>
      <c r="K489" s="32">
        <v>1</v>
      </c>
      <c r="L489" s="28">
        <f>M450</f>
        <v>2081.3200000000002</v>
      </c>
      <c r="M489" s="49">
        <f>ROUND(K489*L489,2)</f>
        <v>2081.3200000000002</v>
      </c>
    </row>
    <row r="490" spans="1:13" x14ac:dyDescent="0.25">
      <c r="A490" s="29"/>
      <c r="B490" s="29"/>
      <c r="C490" s="29"/>
      <c r="D490" s="30"/>
      <c r="E490" s="29"/>
      <c r="F490" s="29"/>
      <c r="G490" s="29"/>
      <c r="H490" s="29"/>
      <c r="I490" s="29"/>
      <c r="J490" s="29"/>
      <c r="K490" s="29"/>
      <c r="L490" s="29"/>
      <c r="M490" s="50"/>
    </row>
    <row r="491" spans="1:13" collapsed="1" x14ac:dyDescent="0.25">
      <c r="A491" s="7" t="s">
        <v>269</v>
      </c>
      <c r="B491" s="7" t="s">
        <v>15</v>
      </c>
      <c r="C491" s="7" t="s">
        <v>16</v>
      </c>
      <c r="D491" s="8" t="s">
        <v>270</v>
      </c>
      <c r="E491" s="9"/>
      <c r="F491" s="9"/>
      <c r="G491" s="9"/>
      <c r="H491" s="9"/>
      <c r="I491" s="9"/>
      <c r="J491" s="9"/>
      <c r="K491" s="10">
        <f>K550</f>
        <v>1</v>
      </c>
      <c r="L491" s="11">
        <f>L550</f>
        <v>10651.7</v>
      </c>
      <c r="M491" s="45">
        <f>M550</f>
        <v>10651.7</v>
      </c>
    </row>
    <row r="492" spans="1:13" x14ac:dyDescent="0.25">
      <c r="A492" s="12" t="s">
        <v>271</v>
      </c>
      <c r="B492" s="12" t="s">
        <v>15</v>
      </c>
      <c r="C492" s="12" t="s">
        <v>16</v>
      </c>
      <c r="D492" s="13" t="s">
        <v>19</v>
      </c>
      <c r="E492" s="14"/>
      <c r="F492" s="14"/>
      <c r="G492" s="14"/>
      <c r="H492" s="14"/>
      <c r="I492" s="14"/>
      <c r="J492" s="14"/>
      <c r="K492" s="15">
        <f>K548</f>
        <v>1</v>
      </c>
      <c r="L492" s="16">
        <f>L548</f>
        <v>10651.7</v>
      </c>
      <c r="M492" s="46">
        <f>M548</f>
        <v>10651.7</v>
      </c>
    </row>
    <row r="493" spans="1:13" x14ac:dyDescent="0.25">
      <c r="A493" s="17" t="s">
        <v>82</v>
      </c>
      <c r="B493" s="18" t="s">
        <v>21</v>
      </c>
      <c r="C493" s="18" t="s">
        <v>29</v>
      </c>
      <c r="D493" s="19" t="s">
        <v>83</v>
      </c>
      <c r="E493" s="20"/>
      <c r="F493" s="20"/>
      <c r="G493" s="20"/>
      <c r="H493" s="20"/>
      <c r="I493" s="20"/>
      <c r="J493" s="20"/>
      <c r="K493" s="21">
        <f>K497</f>
        <v>11.5</v>
      </c>
      <c r="L493" s="22">
        <f>L497</f>
        <v>157.01</v>
      </c>
      <c r="M493" s="47">
        <f>M497</f>
        <v>1805.62</v>
      </c>
    </row>
    <row r="494" spans="1:13" ht="67.5" x14ac:dyDescent="0.25">
      <c r="A494" s="20"/>
      <c r="B494" s="20"/>
      <c r="C494" s="20"/>
      <c r="D494" s="19" t="s">
        <v>84</v>
      </c>
      <c r="E494" s="20"/>
      <c r="F494" s="20"/>
      <c r="G494" s="20"/>
      <c r="H494" s="20"/>
      <c r="I494" s="20"/>
      <c r="J494" s="20"/>
      <c r="K494" s="20"/>
      <c r="L494" s="20"/>
      <c r="M494" s="48"/>
    </row>
    <row r="495" spans="1:13" x14ac:dyDescent="0.25">
      <c r="A495" s="20"/>
      <c r="B495" s="20"/>
      <c r="C495" s="20"/>
      <c r="D495" s="23"/>
      <c r="E495" s="18" t="s">
        <v>32</v>
      </c>
      <c r="F495" s="24">
        <v>11</v>
      </c>
      <c r="G495" s="25">
        <v>0.5</v>
      </c>
      <c r="H495" s="25">
        <v>0</v>
      </c>
      <c r="I495" s="25">
        <v>0</v>
      </c>
      <c r="J495" s="22">
        <f>OR(F495&lt;&gt;0,G495&lt;&gt;0,H495&lt;&gt;0,I495&lt;&gt;0)*(F495 + (F495 = 0))*(G495 + (G495 = 0))*(H495 + (H495 = 0))*(I495 + (I495 = 0))</f>
        <v>5.5</v>
      </c>
      <c r="K495" s="20"/>
      <c r="L495" s="20"/>
      <c r="M495" s="48"/>
    </row>
    <row r="496" spans="1:13" x14ac:dyDescent="0.25">
      <c r="A496" s="20"/>
      <c r="B496" s="20"/>
      <c r="C496" s="20"/>
      <c r="D496" s="23"/>
      <c r="E496" s="18" t="s">
        <v>16</v>
      </c>
      <c r="F496" s="24">
        <v>5</v>
      </c>
      <c r="G496" s="25">
        <v>1.2</v>
      </c>
      <c r="H496" s="25">
        <v>0</v>
      </c>
      <c r="I496" s="25">
        <v>0</v>
      </c>
      <c r="J496" s="22">
        <f>OR(F496&lt;&gt;0,G496&lt;&gt;0,H496&lt;&gt;0,I496&lt;&gt;0)*(F496 + (F496 = 0))*(G496 + (G496 = 0))*(H496 + (H496 = 0))*(I496 + (I496 = 0))</f>
        <v>6</v>
      </c>
      <c r="K496" s="20"/>
      <c r="L496" s="20"/>
      <c r="M496" s="48"/>
    </row>
    <row r="497" spans="1:13" x14ac:dyDescent="0.25">
      <c r="A497" s="20"/>
      <c r="B497" s="20"/>
      <c r="C497" s="20"/>
      <c r="D497" s="23"/>
      <c r="E497" s="20"/>
      <c r="F497" s="20"/>
      <c r="G497" s="20"/>
      <c r="H497" s="20"/>
      <c r="I497" s="20"/>
      <c r="J497" s="26" t="s">
        <v>85</v>
      </c>
      <c r="K497" s="27">
        <f>SUM(J495:J496)</f>
        <v>11.5</v>
      </c>
      <c r="L497" s="25">
        <v>157.01</v>
      </c>
      <c r="M497" s="49">
        <f>ROUND(K497*L497,2)</f>
        <v>1805.62</v>
      </c>
    </row>
    <row r="498" spans="1:13" x14ac:dyDescent="0.25">
      <c r="A498" s="29"/>
      <c r="B498" s="29"/>
      <c r="C498" s="29"/>
      <c r="D498" s="30"/>
      <c r="E498" s="29"/>
      <c r="F498" s="29"/>
      <c r="G498" s="29"/>
      <c r="H498" s="29"/>
      <c r="I498" s="29"/>
      <c r="J498" s="29"/>
      <c r="K498" s="29"/>
      <c r="L498" s="29"/>
      <c r="M498" s="50"/>
    </row>
    <row r="499" spans="1:13" x14ac:dyDescent="0.25">
      <c r="A499" s="17" t="s">
        <v>58</v>
      </c>
      <c r="B499" s="18" t="s">
        <v>21</v>
      </c>
      <c r="C499" s="18" t="s">
        <v>59</v>
      </c>
      <c r="D499" s="19" t="s">
        <v>60</v>
      </c>
      <c r="E499" s="20"/>
      <c r="F499" s="20"/>
      <c r="G499" s="20"/>
      <c r="H499" s="20"/>
      <c r="I499" s="20"/>
      <c r="J499" s="20"/>
      <c r="K499" s="21">
        <f>K502</f>
        <v>7.26</v>
      </c>
      <c r="L499" s="22">
        <f>L502</f>
        <v>204.11</v>
      </c>
      <c r="M499" s="47">
        <f>M502</f>
        <v>1481.84</v>
      </c>
    </row>
    <row r="500" spans="1:13" ht="56.25" x14ac:dyDescent="0.25">
      <c r="A500" s="20"/>
      <c r="B500" s="20"/>
      <c r="C500" s="20"/>
      <c r="D500" s="19" t="s">
        <v>61</v>
      </c>
      <c r="E500" s="20"/>
      <c r="F500" s="20"/>
      <c r="G500" s="20"/>
      <c r="H500" s="20"/>
      <c r="I500" s="20"/>
      <c r="J500" s="20"/>
      <c r="K500" s="20"/>
      <c r="L500" s="20"/>
      <c r="M500" s="48"/>
    </row>
    <row r="501" spans="1:13" x14ac:dyDescent="0.25">
      <c r="A501" s="20"/>
      <c r="B501" s="20"/>
      <c r="C501" s="20"/>
      <c r="D501" s="23"/>
      <c r="E501" s="18" t="s">
        <v>32</v>
      </c>
      <c r="F501" s="24">
        <v>11</v>
      </c>
      <c r="G501" s="25">
        <v>0.6</v>
      </c>
      <c r="H501" s="25">
        <v>0</v>
      </c>
      <c r="I501" s="25">
        <v>1.1000000000000001</v>
      </c>
      <c r="J501" s="22">
        <f>OR(F501&lt;&gt;0,G501&lt;&gt;0,H501&lt;&gt;0,I501&lt;&gt;0)*(F501 + (F501 = 0))*(G501 + (G501 = 0))*(H501 + (H501 = 0))*(I501 + (I501 = 0))</f>
        <v>7.26</v>
      </c>
      <c r="K501" s="20"/>
      <c r="L501" s="20"/>
      <c r="M501" s="48"/>
    </row>
    <row r="502" spans="1:13" x14ac:dyDescent="0.25">
      <c r="A502" s="20"/>
      <c r="B502" s="20"/>
      <c r="C502" s="20"/>
      <c r="D502" s="23"/>
      <c r="E502" s="20"/>
      <c r="F502" s="20"/>
      <c r="G502" s="20"/>
      <c r="H502" s="20"/>
      <c r="I502" s="20"/>
      <c r="J502" s="26" t="s">
        <v>62</v>
      </c>
      <c r="K502" s="27">
        <f>J501</f>
        <v>7.26</v>
      </c>
      <c r="L502" s="25">
        <v>204.11</v>
      </c>
      <c r="M502" s="49">
        <f>ROUND(K502*L502,2)</f>
        <v>1481.84</v>
      </c>
    </row>
    <row r="503" spans="1:13" x14ac:dyDescent="0.25">
      <c r="A503" s="29"/>
      <c r="B503" s="29"/>
      <c r="C503" s="29"/>
      <c r="D503" s="30"/>
      <c r="E503" s="29"/>
      <c r="F503" s="29"/>
      <c r="G503" s="29"/>
      <c r="H503" s="29"/>
      <c r="I503" s="29"/>
      <c r="J503" s="29"/>
      <c r="K503" s="29"/>
      <c r="L503" s="29"/>
      <c r="M503" s="50"/>
    </row>
    <row r="504" spans="1:13" x14ac:dyDescent="0.25">
      <c r="A504" s="17" t="s">
        <v>63</v>
      </c>
      <c r="B504" s="18" t="s">
        <v>21</v>
      </c>
      <c r="C504" s="18" t="s">
        <v>64</v>
      </c>
      <c r="D504" s="19" t="s">
        <v>65</v>
      </c>
      <c r="E504" s="20"/>
      <c r="F504" s="20"/>
      <c r="G504" s="20"/>
      <c r="H504" s="20"/>
      <c r="I504" s="20"/>
      <c r="J504" s="20"/>
      <c r="K504" s="21">
        <f>K507</f>
        <v>22</v>
      </c>
      <c r="L504" s="22">
        <f>L507</f>
        <v>49.5</v>
      </c>
      <c r="M504" s="47">
        <f>M507</f>
        <v>1089</v>
      </c>
    </row>
    <row r="505" spans="1:13" ht="33.75" x14ac:dyDescent="0.25">
      <c r="A505" s="20"/>
      <c r="B505" s="20"/>
      <c r="C505" s="20"/>
      <c r="D505" s="19" t="s">
        <v>66</v>
      </c>
      <c r="E505" s="20"/>
      <c r="F505" s="20"/>
      <c r="G505" s="20"/>
      <c r="H505" s="20"/>
      <c r="I505" s="20"/>
      <c r="J505" s="20"/>
      <c r="K505" s="20"/>
      <c r="L505" s="20"/>
      <c r="M505" s="48"/>
    </row>
    <row r="506" spans="1:13" x14ac:dyDescent="0.25">
      <c r="A506" s="20"/>
      <c r="B506" s="20"/>
      <c r="C506" s="20"/>
      <c r="D506" s="23"/>
      <c r="E506" s="18" t="s">
        <v>32</v>
      </c>
      <c r="F506" s="24">
        <v>22</v>
      </c>
      <c r="G506" s="25">
        <v>0</v>
      </c>
      <c r="H506" s="25">
        <v>0</v>
      </c>
      <c r="I506" s="25">
        <v>0</v>
      </c>
      <c r="J506" s="22">
        <f>OR(F506&lt;&gt;0,G506&lt;&gt;0,H506&lt;&gt;0,I506&lt;&gt;0)*(F506 + (F506 = 0))*(G506 + (G506 = 0))*(H506 + (H506 = 0))*(I506 + (I506 = 0))</f>
        <v>22</v>
      </c>
      <c r="K506" s="20"/>
      <c r="L506" s="20"/>
      <c r="M506" s="48"/>
    </row>
    <row r="507" spans="1:13" x14ac:dyDescent="0.25">
      <c r="A507" s="20"/>
      <c r="B507" s="20"/>
      <c r="C507" s="20"/>
      <c r="D507" s="23"/>
      <c r="E507" s="20"/>
      <c r="F507" s="20"/>
      <c r="G507" s="20"/>
      <c r="H507" s="20"/>
      <c r="I507" s="20"/>
      <c r="J507" s="26" t="s">
        <v>67</v>
      </c>
      <c r="K507" s="27">
        <f>J506</f>
        <v>22</v>
      </c>
      <c r="L507" s="25">
        <v>49.5</v>
      </c>
      <c r="M507" s="49">
        <f>ROUND(K507*L507,2)</f>
        <v>1089</v>
      </c>
    </row>
    <row r="508" spans="1:13" x14ac:dyDescent="0.25">
      <c r="A508" s="29"/>
      <c r="B508" s="29"/>
      <c r="C508" s="29"/>
      <c r="D508" s="30"/>
      <c r="E508" s="29"/>
      <c r="F508" s="29"/>
      <c r="G508" s="29"/>
      <c r="H508" s="29"/>
      <c r="I508" s="29"/>
      <c r="J508" s="29"/>
      <c r="K508" s="29"/>
      <c r="L508" s="29"/>
      <c r="M508" s="50"/>
    </row>
    <row r="509" spans="1:13" x14ac:dyDescent="0.25">
      <c r="A509" s="17" t="s">
        <v>272</v>
      </c>
      <c r="B509" s="18" t="s">
        <v>21</v>
      </c>
      <c r="C509" s="18" t="s">
        <v>113</v>
      </c>
      <c r="D509" s="19" t="s">
        <v>273</v>
      </c>
      <c r="E509" s="20"/>
      <c r="F509" s="20"/>
      <c r="G509" s="20"/>
      <c r="H509" s="20"/>
      <c r="I509" s="20"/>
      <c r="J509" s="20"/>
      <c r="K509" s="21">
        <f>K512</f>
        <v>10</v>
      </c>
      <c r="L509" s="22">
        <f>L512</f>
        <v>20</v>
      </c>
      <c r="M509" s="47">
        <f>M512</f>
        <v>200</v>
      </c>
    </row>
    <row r="510" spans="1:13" ht="33.75" x14ac:dyDescent="0.25">
      <c r="A510" s="20"/>
      <c r="B510" s="20"/>
      <c r="C510" s="20"/>
      <c r="D510" s="19" t="s">
        <v>274</v>
      </c>
      <c r="E510" s="20"/>
      <c r="F510" s="20"/>
      <c r="G510" s="20"/>
      <c r="H510" s="20"/>
      <c r="I510" s="20"/>
      <c r="J510" s="20"/>
      <c r="K510" s="20"/>
      <c r="L510" s="20"/>
      <c r="M510" s="48"/>
    </row>
    <row r="511" spans="1:13" x14ac:dyDescent="0.25">
      <c r="A511" s="20"/>
      <c r="B511" s="20"/>
      <c r="C511" s="20"/>
      <c r="D511" s="23"/>
      <c r="E511" s="18" t="s">
        <v>32</v>
      </c>
      <c r="F511" s="24">
        <v>10</v>
      </c>
      <c r="G511" s="25">
        <v>0</v>
      </c>
      <c r="H511" s="25">
        <v>0</v>
      </c>
      <c r="I511" s="25">
        <v>0</v>
      </c>
      <c r="J511" s="22">
        <f>OR(F511&lt;&gt;0,G511&lt;&gt;0,H511&lt;&gt;0,I511&lt;&gt;0)*(F511 + (F511 = 0))*(G511 + (G511 = 0))*(H511 + (H511 = 0))*(I511 + (I511 = 0))</f>
        <v>10</v>
      </c>
      <c r="K511" s="20"/>
      <c r="L511" s="20"/>
      <c r="M511" s="48"/>
    </row>
    <row r="512" spans="1:13" x14ac:dyDescent="0.25">
      <c r="A512" s="20"/>
      <c r="B512" s="20"/>
      <c r="C512" s="20"/>
      <c r="D512" s="23"/>
      <c r="E512" s="20"/>
      <c r="F512" s="20"/>
      <c r="G512" s="20"/>
      <c r="H512" s="20"/>
      <c r="I512" s="20"/>
      <c r="J512" s="26" t="s">
        <v>275</v>
      </c>
      <c r="K512" s="27">
        <f>J511</f>
        <v>10</v>
      </c>
      <c r="L512" s="25">
        <v>20</v>
      </c>
      <c r="M512" s="49">
        <f>ROUND(K512*L512,2)</f>
        <v>200</v>
      </c>
    </row>
    <row r="513" spans="1:13" x14ac:dyDescent="0.25">
      <c r="A513" s="29"/>
      <c r="B513" s="29"/>
      <c r="C513" s="29"/>
      <c r="D513" s="30"/>
      <c r="E513" s="29"/>
      <c r="F513" s="29"/>
      <c r="G513" s="29"/>
      <c r="H513" s="29"/>
      <c r="I513" s="29"/>
      <c r="J513" s="29"/>
      <c r="K513" s="29"/>
      <c r="L513" s="29"/>
      <c r="M513" s="50"/>
    </row>
    <row r="514" spans="1:13" x14ac:dyDescent="0.25">
      <c r="A514" s="17" t="s">
        <v>68</v>
      </c>
      <c r="B514" s="18" t="s">
        <v>21</v>
      </c>
      <c r="C514" s="18" t="s">
        <v>59</v>
      </c>
      <c r="D514" s="19" t="s">
        <v>69</v>
      </c>
      <c r="E514" s="20"/>
      <c r="F514" s="20"/>
      <c r="G514" s="20"/>
      <c r="H514" s="20"/>
      <c r="I514" s="20"/>
      <c r="J514" s="20"/>
      <c r="K514" s="21">
        <f>K517</f>
        <v>2.16</v>
      </c>
      <c r="L514" s="22">
        <f>L517</f>
        <v>70</v>
      </c>
      <c r="M514" s="47">
        <f>M517</f>
        <v>151.19999999999999</v>
      </c>
    </row>
    <row r="515" spans="1:13" ht="90" x14ac:dyDescent="0.25">
      <c r="A515" s="20"/>
      <c r="B515" s="20"/>
      <c r="C515" s="20"/>
      <c r="D515" s="19" t="s">
        <v>70</v>
      </c>
      <c r="E515" s="20"/>
      <c r="F515" s="20"/>
      <c r="G515" s="20"/>
      <c r="H515" s="20"/>
      <c r="I515" s="20"/>
      <c r="J515" s="20"/>
      <c r="K515" s="20"/>
      <c r="L515" s="20"/>
      <c r="M515" s="48"/>
    </row>
    <row r="516" spans="1:13" x14ac:dyDescent="0.25">
      <c r="A516" s="20"/>
      <c r="B516" s="20"/>
      <c r="C516" s="20"/>
      <c r="D516" s="23"/>
      <c r="E516" s="18" t="s">
        <v>42</v>
      </c>
      <c r="F516" s="24">
        <v>12</v>
      </c>
      <c r="G516" s="25">
        <v>0.9</v>
      </c>
      <c r="H516" s="25">
        <v>0.2</v>
      </c>
      <c r="I516" s="25">
        <v>0</v>
      </c>
      <c r="J516" s="22">
        <f>OR(F516&lt;&gt;0,G516&lt;&gt;0,H516&lt;&gt;0,I516&lt;&gt;0)*(F516 + (F516 = 0))*(G516 + (G516 = 0))*(H516 + (H516 = 0))*(I516 + (I516 = 0))</f>
        <v>2.16</v>
      </c>
      <c r="K516" s="20"/>
      <c r="L516" s="20"/>
      <c r="M516" s="48"/>
    </row>
    <row r="517" spans="1:13" x14ac:dyDescent="0.25">
      <c r="A517" s="20"/>
      <c r="B517" s="20"/>
      <c r="C517" s="20"/>
      <c r="D517" s="23"/>
      <c r="E517" s="20"/>
      <c r="F517" s="20"/>
      <c r="G517" s="20"/>
      <c r="H517" s="20"/>
      <c r="I517" s="20"/>
      <c r="J517" s="26" t="s">
        <v>72</v>
      </c>
      <c r="K517" s="27">
        <f>J516</f>
        <v>2.16</v>
      </c>
      <c r="L517" s="25">
        <v>70</v>
      </c>
      <c r="M517" s="49">
        <f>ROUND(K517*L517,2)</f>
        <v>151.19999999999999</v>
      </c>
    </row>
    <row r="518" spans="1:13" x14ac:dyDescent="0.25">
      <c r="A518" s="29"/>
      <c r="B518" s="29"/>
      <c r="C518" s="29"/>
      <c r="D518" s="30"/>
      <c r="E518" s="29"/>
      <c r="F518" s="29"/>
      <c r="G518" s="29"/>
      <c r="H518" s="29"/>
      <c r="I518" s="29"/>
      <c r="J518" s="29"/>
      <c r="K518" s="29"/>
      <c r="L518" s="29"/>
      <c r="M518" s="50"/>
    </row>
    <row r="519" spans="1:13" x14ac:dyDescent="0.25">
      <c r="A519" s="17" t="s">
        <v>276</v>
      </c>
      <c r="B519" s="18" t="s">
        <v>21</v>
      </c>
      <c r="C519" s="18" t="s">
        <v>59</v>
      </c>
      <c r="D519" s="19" t="s">
        <v>277</v>
      </c>
      <c r="E519" s="20"/>
      <c r="F519" s="20"/>
      <c r="G519" s="20"/>
      <c r="H519" s="20"/>
      <c r="I519" s="20"/>
      <c r="J519" s="20"/>
      <c r="K519" s="21">
        <f>K522</f>
        <v>1.62</v>
      </c>
      <c r="L519" s="22">
        <f>L522</f>
        <v>150</v>
      </c>
      <c r="M519" s="47">
        <f>M522</f>
        <v>243</v>
      </c>
    </row>
    <row r="520" spans="1:13" ht="45" x14ac:dyDescent="0.25">
      <c r="A520" s="20"/>
      <c r="B520" s="20"/>
      <c r="C520" s="20"/>
      <c r="D520" s="19" t="s">
        <v>278</v>
      </c>
      <c r="E520" s="20"/>
      <c r="F520" s="20"/>
      <c r="G520" s="20"/>
      <c r="H520" s="20"/>
      <c r="I520" s="20"/>
      <c r="J520" s="20"/>
      <c r="K520" s="20"/>
      <c r="L520" s="20"/>
      <c r="M520" s="48"/>
    </row>
    <row r="521" spans="1:13" x14ac:dyDescent="0.25">
      <c r="A521" s="20"/>
      <c r="B521" s="20"/>
      <c r="C521" s="20"/>
      <c r="D521" s="23"/>
      <c r="E521" s="18" t="s">
        <v>42</v>
      </c>
      <c r="F521" s="24">
        <v>12</v>
      </c>
      <c r="G521" s="25">
        <v>0.9</v>
      </c>
      <c r="H521" s="25">
        <v>0.15</v>
      </c>
      <c r="I521" s="25">
        <v>0</v>
      </c>
      <c r="J521" s="22">
        <f>OR(F521&lt;&gt;0,G521&lt;&gt;0,H521&lt;&gt;0,I521&lt;&gt;0)*(F521 + (F521 = 0))*(G521 + (G521 = 0))*(H521 + (H521 = 0))*(I521 + (I521 = 0))</f>
        <v>1.62</v>
      </c>
      <c r="K521" s="20"/>
      <c r="L521" s="20"/>
      <c r="M521" s="48"/>
    </row>
    <row r="522" spans="1:13" x14ac:dyDescent="0.25">
      <c r="A522" s="20"/>
      <c r="B522" s="20"/>
      <c r="C522" s="20"/>
      <c r="D522" s="23"/>
      <c r="E522" s="20"/>
      <c r="F522" s="20"/>
      <c r="G522" s="20"/>
      <c r="H522" s="20"/>
      <c r="I522" s="20"/>
      <c r="J522" s="26" t="s">
        <v>279</v>
      </c>
      <c r="K522" s="27">
        <f>J521</f>
        <v>1.62</v>
      </c>
      <c r="L522" s="25">
        <v>150</v>
      </c>
      <c r="M522" s="49">
        <f>ROUND(K522*L522,2)</f>
        <v>243</v>
      </c>
    </row>
    <row r="523" spans="1:13" x14ac:dyDescent="0.25">
      <c r="A523" s="29"/>
      <c r="B523" s="29"/>
      <c r="C523" s="29"/>
      <c r="D523" s="30"/>
      <c r="E523" s="29"/>
      <c r="F523" s="29"/>
      <c r="G523" s="29"/>
      <c r="H523" s="29"/>
      <c r="I523" s="29"/>
      <c r="J523" s="29"/>
      <c r="K523" s="29"/>
      <c r="L523" s="29"/>
      <c r="M523" s="50"/>
    </row>
    <row r="524" spans="1:13" x14ac:dyDescent="0.25">
      <c r="A524" s="17" t="s">
        <v>187</v>
      </c>
      <c r="B524" s="18" t="s">
        <v>21</v>
      </c>
      <c r="C524" s="18" t="s">
        <v>64</v>
      </c>
      <c r="D524" s="19" t="s">
        <v>188</v>
      </c>
      <c r="E524" s="20"/>
      <c r="F524" s="20"/>
      <c r="G524" s="20"/>
      <c r="H524" s="20"/>
      <c r="I524" s="20"/>
      <c r="J524" s="20"/>
      <c r="K524" s="21">
        <f>K527</f>
        <v>15</v>
      </c>
      <c r="L524" s="22">
        <f>L527</f>
        <v>114.25</v>
      </c>
      <c r="M524" s="47">
        <f>M527</f>
        <v>1713.75</v>
      </c>
    </row>
    <row r="525" spans="1:13" ht="67.5" x14ac:dyDescent="0.25">
      <c r="A525" s="20"/>
      <c r="B525" s="20"/>
      <c r="C525" s="20"/>
      <c r="D525" s="19" t="s">
        <v>189</v>
      </c>
      <c r="E525" s="20"/>
      <c r="F525" s="20"/>
      <c r="G525" s="20"/>
      <c r="H525" s="20"/>
      <c r="I525" s="20"/>
      <c r="J525" s="20"/>
      <c r="K525" s="20"/>
      <c r="L525" s="20"/>
      <c r="M525" s="48"/>
    </row>
    <row r="526" spans="1:13" x14ac:dyDescent="0.25">
      <c r="A526" s="20"/>
      <c r="B526" s="20"/>
      <c r="C526" s="20"/>
      <c r="D526" s="23"/>
      <c r="E526" s="18" t="s">
        <v>280</v>
      </c>
      <c r="F526" s="24">
        <v>15</v>
      </c>
      <c r="G526" s="25">
        <v>0</v>
      </c>
      <c r="H526" s="25">
        <v>0</v>
      </c>
      <c r="I526" s="25">
        <v>0</v>
      </c>
      <c r="J526" s="22">
        <f>OR(F526&lt;&gt;0,G526&lt;&gt;0,H526&lt;&gt;0,I526&lt;&gt;0)*(F526 + (F526 = 0))*(G526 + (G526 = 0))*(H526 + (H526 = 0))*(I526 + (I526 = 0))</f>
        <v>15</v>
      </c>
      <c r="K526" s="20"/>
      <c r="L526" s="20"/>
      <c r="M526" s="48"/>
    </row>
    <row r="527" spans="1:13" x14ac:dyDescent="0.25">
      <c r="A527" s="20"/>
      <c r="B527" s="20"/>
      <c r="C527" s="20"/>
      <c r="D527" s="23"/>
      <c r="E527" s="20"/>
      <c r="F527" s="20"/>
      <c r="G527" s="20"/>
      <c r="H527" s="20"/>
      <c r="I527" s="20"/>
      <c r="J527" s="26" t="s">
        <v>190</v>
      </c>
      <c r="K527" s="27">
        <f>J526</f>
        <v>15</v>
      </c>
      <c r="L527" s="25">
        <v>114.25</v>
      </c>
      <c r="M527" s="49">
        <f>ROUND(K527*L527,2)</f>
        <v>1713.75</v>
      </c>
    </row>
    <row r="528" spans="1:13" x14ac:dyDescent="0.25">
      <c r="A528" s="29"/>
      <c r="B528" s="29"/>
      <c r="C528" s="29"/>
      <c r="D528" s="30"/>
      <c r="E528" s="29"/>
      <c r="F528" s="29"/>
      <c r="G528" s="29"/>
      <c r="H528" s="29"/>
      <c r="I528" s="29"/>
      <c r="J528" s="29"/>
      <c r="K528" s="29"/>
      <c r="L528" s="29"/>
      <c r="M528" s="50"/>
    </row>
    <row r="529" spans="1:13" x14ac:dyDescent="0.25">
      <c r="A529" s="17" t="s">
        <v>281</v>
      </c>
      <c r="B529" s="18" t="s">
        <v>21</v>
      </c>
      <c r="C529" s="18" t="s">
        <v>29</v>
      </c>
      <c r="D529" s="19" t="s">
        <v>282</v>
      </c>
      <c r="E529" s="20"/>
      <c r="F529" s="20"/>
      <c r="G529" s="20"/>
      <c r="H529" s="20"/>
      <c r="I529" s="20"/>
      <c r="J529" s="20"/>
      <c r="K529" s="21">
        <f>K532</f>
        <v>140</v>
      </c>
      <c r="L529" s="22">
        <f>L532</f>
        <v>25</v>
      </c>
      <c r="M529" s="47">
        <f>M532</f>
        <v>3500</v>
      </c>
    </row>
    <row r="530" spans="1:13" ht="67.5" x14ac:dyDescent="0.25">
      <c r="A530" s="20"/>
      <c r="B530" s="20"/>
      <c r="C530" s="20"/>
      <c r="D530" s="19" t="s">
        <v>283</v>
      </c>
      <c r="E530" s="20"/>
      <c r="F530" s="20"/>
      <c r="G530" s="20"/>
      <c r="H530" s="20"/>
      <c r="I530" s="20"/>
      <c r="J530" s="20"/>
      <c r="K530" s="20"/>
      <c r="L530" s="20"/>
      <c r="M530" s="48"/>
    </row>
    <row r="531" spans="1:13" x14ac:dyDescent="0.25">
      <c r="A531" s="20"/>
      <c r="B531" s="20"/>
      <c r="C531" s="20"/>
      <c r="D531" s="23"/>
      <c r="E531" s="18" t="s">
        <v>71</v>
      </c>
      <c r="F531" s="24">
        <v>10</v>
      </c>
      <c r="G531" s="25">
        <v>14</v>
      </c>
      <c r="H531" s="25">
        <v>0</v>
      </c>
      <c r="I531" s="25">
        <v>0</v>
      </c>
      <c r="J531" s="22">
        <f>OR(F531&lt;&gt;0,G531&lt;&gt;0,H531&lt;&gt;0,I531&lt;&gt;0)*(F531 + (F531 = 0))*(G531 + (G531 = 0))*(H531 + (H531 = 0))*(I531 + (I531 = 0))</f>
        <v>140</v>
      </c>
      <c r="K531" s="20"/>
      <c r="L531" s="20"/>
      <c r="M531" s="48"/>
    </row>
    <row r="532" spans="1:13" x14ac:dyDescent="0.25">
      <c r="A532" s="20"/>
      <c r="B532" s="20"/>
      <c r="C532" s="20"/>
      <c r="D532" s="23"/>
      <c r="E532" s="20"/>
      <c r="F532" s="20"/>
      <c r="G532" s="20"/>
      <c r="H532" s="20"/>
      <c r="I532" s="20"/>
      <c r="J532" s="26" t="s">
        <v>284</v>
      </c>
      <c r="K532" s="27">
        <f>J531</f>
        <v>140</v>
      </c>
      <c r="L532" s="25">
        <v>25</v>
      </c>
      <c r="M532" s="49">
        <f>ROUND(K532*L532,2)</f>
        <v>3500</v>
      </c>
    </row>
    <row r="533" spans="1:13" x14ac:dyDescent="0.25">
      <c r="A533" s="29"/>
      <c r="B533" s="29"/>
      <c r="C533" s="29"/>
      <c r="D533" s="30"/>
      <c r="E533" s="29"/>
      <c r="F533" s="29"/>
      <c r="G533" s="29"/>
      <c r="H533" s="29"/>
      <c r="I533" s="29"/>
      <c r="J533" s="29"/>
      <c r="K533" s="29"/>
      <c r="L533" s="29"/>
      <c r="M533" s="50"/>
    </row>
    <row r="534" spans="1:13" x14ac:dyDescent="0.25">
      <c r="A534" s="17" t="s">
        <v>285</v>
      </c>
      <c r="B534" s="18" t="s">
        <v>21</v>
      </c>
      <c r="C534" s="18" t="s">
        <v>59</v>
      </c>
      <c r="D534" s="19" t="s">
        <v>286</v>
      </c>
      <c r="E534" s="20"/>
      <c r="F534" s="20"/>
      <c r="G534" s="20"/>
      <c r="H534" s="20"/>
      <c r="I534" s="20"/>
      <c r="J534" s="20"/>
      <c r="K534" s="21">
        <f>K539</f>
        <v>1.19</v>
      </c>
      <c r="L534" s="22">
        <f>L539</f>
        <v>90</v>
      </c>
      <c r="M534" s="47">
        <f>M539</f>
        <v>107.1</v>
      </c>
    </row>
    <row r="535" spans="1:13" ht="45" x14ac:dyDescent="0.25">
      <c r="A535" s="20"/>
      <c r="B535" s="20"/>
      <c r="C535" s="20"/>
      <c r="D535" s="19" t="s">
        <v>287</v>
      </c>
      <c r="E535" s="20"/>
      <c r="F535" s="20"/>
      <c r="G535" s="20"/>
      <c r="H535" s="20"/>
      <c r="I535" s="20"/>
      <c r="J535" s="20"/>
      <c r="K535" s="20"/>
      <c r="L535" s="20"/>
      <c r="M535" s="48"/>
    </row>
    <row r="536" spans="1:13" x14ac:dyDescent="0.25">
      <c r="A536" s="20"/>
      <c r="B536" s="20"/>
      <c r="C536" s="20"/>
      <c r="D536" s="23"/>
      <c r="E536" s="18" t="s">
        <v>288</v>
      </c>
      <c r="F536" s="24"/>
      <c r="G536" s="25"/>
      <c r="H536" s="25"/>
      <c r="I536" s="25"/>
      <c r="J536" s="22">
        <f>OR(F536&lt;&gt;0,G536&lt;&gt;0,H536&lt;&gt;0,I536&lt;&gt;0)*(F536 + (F536 = 0))*(G536 + (G536 = 0))*(H536 + (H536 = 0))*(I536 + (I536 = 0))</f>
        <v>0</v>
      </c>
      <c r="K536" s="20"/>
      <c r="L536" s="20"/>
      <c r="M536" s="48"/>
    </row>
    <row r="537" spans="1:13" x14ac:dyDescent="0.25">
      <c r="A537" s="20"/>
      <c r="B537" s="20"/>
      <c r="C537" s="20"/>
      <c r="D537" s="23"/>
      <c r="E537" s="18" t="s">
        <v>289</v>
      </c>
      <c r="F537" s="24">
        <v>4</v>
      </c>
      <c r="G537" s="25">
        <v>0.82</v>
      </c>
      <c r="H537" s="25">
        <v>0.25</v>
      </c>
      <c r="I537" s="25">
        <v>0</v>
      </c>
      <c r="J537" s="22">
        <f>OR(F537&lt;&gt;0,G537&lt;&gt;0,H537&lt;&gt;0,I537&lt;&gt;0)*(F537 + (F537 = 0))*(G537 + (G537 = 0))*(H537 + (H537 = 0))*(I537 + (I537 = 0))</f>
        <v>0.82</v>
      </c>
      <c r="K537" s="20"/>
      <c r="L537" s="20"/>
      <c r="M537" s="48"/>
    </row>
    <row r="538" spans="1:13" x14ac:dyDescent="0.25">
      <c r="A538" s="20"/>
      <c r="B538" s="20"/>
      <c r="C538" s="20"/>
      <c r="D538" s="23"/>
      <c r="E538" s="18" t="s">
        <v>290</v>
      </c>
      <c r="F538" s="24">
        <v>4</v>
      </c>
      <c r="G538" s="25">
        <v>0.62</v>
      </c>
      <c r="H538" s="25">
        <v>0.15</v>
      </c>
      <c r="I538" s="25">
        <v>0</v>
      </c>
      <c r="J538" s="22">
        <f>OR(F538&lt;&gt;0,G538&lt;&gt;0,H538&lt;&gt;0,I538&lt;&gt;0)*(F538 + (F538 = 0))*(G538 + (G538 = 0))*(H538 + (H538 = 0))*(I538 + (I538 = 0))</f>
        <v>0.37</v>
      </c>
      <c r="K538" s="20"/>
      <c r="L538" s="20"/>
      <c r="M538" s="48"/>
    </row>
    <row r="539" spans="1:13" x14ac:dyDescent="0.25">
      <c r="A539" s="20"/>
      <c r="B539" s="20"/>
      <c r="C539" s="20"/>
      <c r="D539" s="23"/>
      <c r="E539" s="20"/>
      <c r="F539" s="20"/>
      <c r="G539" s="20"/>
      <c r="H539" s="20"/>
      <c r="I539" s="20"/>
      <c r="J539" s="26" t="s">
        <v>291</v>
      </c>
      <c r="K539" s="27">
        <f>SUM(J536:J538)</f>
        <v>1.19</v>
      </c>
      <c r="L539" s="25">
        <v>90</v>
      </c>
      <c r="M539" s="49">
        <f>ROUND(K539*L539,2)</f>
        <v>107.1</v>
      </c>
    </row>
    <row r="540" spans="1:13" x14ac:dyDescent="0.25">
      <c r="A540" s="29"/>
      <c r="B540" s="29"/>
      <c r="C540" s="29"/>
      <c r="D540" s="30"/>
      <c r="E540" s="29"/>
      <c r="F540" s="29"/>
      <c r="G540" s="29"/>
      <c r="H540" s="29"/>
      <c r="I540" s="29"/>
      <c r="J540" s="29"/>
      <c r="K540" s="29"/>
      <c r="L540" s="29"/>
      <c r="M540" s="50"/>
    </row>
    <row r="541" spans="1:13" ht="22.5" x14ac:dyDescent="0.25">
      <c r="A541" s="17" t="s">
        <v>182</v>
      </c>
      <c r="B541" s="18" t="s">
        <v>21</v>
      </c>
      <c r="C541" s="18" t="s">
        <v>59</v>
      </c>
      <c r="D541" s="19" t="s">
        <v>183</v>
      </c>
      <c r="E541" s="20"/>
      <c r="F541" s="20"/>
      <c r="G541" s="20"/>
      <c r="H541" s="20"/>
      <c r="I541" s="20"/>
      <c r="J541" s="20"/>
      <c r="K541" s="21">
        <f>K546</f>
        <v>1.19</v>
      </c>
      <c r="L541" s="22">
        <f>L546</f>
        <v>302.68</v>
      </c>
      <c r="M541" s="47">
        <f>M546</f>
        <v>360.19</v>
      </c>
    </row>
    <row r="542" spans="1:13" ht="78.75" x14ac:dyDescent="0.25">
      <c r="A542" s="20"/>
      <c r="B542" s="20"/>
      <c r="C542" s="20"/>
      <c r="D542" s="19" t="s">
        <v>184</v>
      </c>
      <c r="E542" s="20"/>
      <c r="F542" s="20"/>
      <c r="G542" s="20"/>
      <c r="H542" s="20"/>
      <c r="I542" s="20"/>
      <c r="J542" s="20"/>
      <c r="K542" s="20"/>
      <c r="L542" s="20"/>
      <c r="M542" s="48"/>
    </row>
    <row r="543" spans="1:13" x14ac:dyDescent="0.25">
      <c r="A543" s="20"/>
      <c r="B543" s="20"/>
      <c r="C543" s="20"/>
      <c r="D543" s="23"/>
      <c r="E543" s="18" t="s">
        <v>288</v>
      </c>
      <c r="F543" s="24"/>
      <c r="G543" s="25"/>
      <c r="H543" s="25"/>
      <c r="I543" s="25"/>
      <c r="J543" s="22">
        <f>OR(F543&lt;&gt;0,G543&lt;&gt;0,H543&lt;&gt;0,I543&lt;&gt;0)*(F543 + (F543 = 0))*(G543 + (G543 = 0))*(H543 + (H543 = 0))*(I543 + (I543 = 0))</f>
        <v>0</v>
      </c>
      <c r="K543" s="20"/>
      <c r="L543" s="20"/>
      <c r="M543" s="48"/>
    </row>
    <row r="544" spans="1:13" x14ac:dyDescent="0.25">
      <c r="A544" s="20"/>
      <c r="B544" s="20"/>
      <c r="C544" s="20"/>
      <c r="D544" s="23"/>
      <c r="E544" s="18" t="s">
        <v>289</v>
      </c>
      <c r="F544" s="24">
        <v>4</v>
      </c>
      <c r="G544" s="25">
        <v>0.82</v>
      </c>
      <c r="H544" s="25">
        <v>0.25</v>
      </c>
      <c r="I544" s="25">
        <v>0</v>
      </c>
      <c r="J544" s="22">
        <f>OR(F544&lt;&gt;0,G544&lt;&gt;0,H544&lt;&gt;0,I544&lt;&gt;0)*(F544 + (F544 = 0))*(G544 + (G544 = 0))*(H544 + (H544 = 0))*(I544 + (I544 = 0))</f>
        <v>0.82</v>
      </c>
      <c r="K544" s="20"/>
      <c r="L544" s="20"/>
      <c r="M544" s="48"/>
    </row>
    <row r="545" spans="1:13" x14ac:dyDescent="0.25">
      <c r="A545" s="20"/>
      <c r="B545" s="20"/>
      <c r="C545" s="20"/>
      <c r="D545" s="23"/>
      <c r="E545" s="18" t="s">
        <v>290</v>
      </c>
      <c r="F545" s="24">
        <v>4</v>
      </c>
      <c r="G545" s="25">
        <v>0.62</v>
      </c>
      <c r="H545" s="25">
        <v>0.15</v>
      </c>
      <c r="I545" s="25">
        <v>0</v>
      </c>
      <c r="J545" s="22">
        <f>OR(F545&lt;&gt;0,G545&lt;&gt;0,H545&lt;&gt;0,I545&lt;&gt;0)*(F545 + (F545 = 0))*(G545 + (G545 = 0))*(H545 + (H545 = 0))*(I545 + (I545 = 0))</f>
        <v>0.37</v>
      </c>
      <c r="K545" s="20"/>
      <c r="L545" s="20"/>
      <c r="M545" s="48"/>
    </row>
    <row r="546" spans="1:13" x14ac:dyDescent="0.25">
      <c r="A546" s="20"/>
      <c r="B546" s="20"/>
      <c r="C546" s="20"/>
      <c r="D546" s="23"/>
      <c r="E546" s="20"/>
      <c r="F546" s="20"/>
      <c r="G546" s="20"/>
      <c r="H546" s="20"/>
      <c r="I546" s="20"/>
      <c r="J546" s="26" t="s">
        <v>186</v>
      </c>
      <c r="K546" s="27">
        <f>SUM(J543:J545)</f>
        <v>1.19</v>
      </c>
      <c r="L546" s="25">
        <v>302.68</v>
      </c>
      <c r="M546" s="49">
        <f>ROUND(K546*L546,2)</f>
        <v>360.19</v>
      </c>
    </row>
    <row r="547" spans="1:13" x14ac:dyDescent="0.25">
      <c r="A547" s="29"/>
      <c r="B547" s="29"/>
      <c r="C547" s="29"/>
      <c r="D547" s="30"/>
      <c r="E547" s="29"/>
      <c r="F547" s="29"/>
      <c r="G547" s="29"/>
      <c r="H547" s="29"/>
      <c r="I547" s="29"/>
      <c r="J547" s="29"/>
      <c r="K547" s="29"/>
      <c r="L547" s="29"/>
      <c r="M547" s="50"/>
    </row>
    <row r="548" spans="1:13" x14ac:dyDescent="0.25">
      <c r="A548" s="20"/>
      <c r="B548" s="20"/>
      <c r="C548" s="20"/>
      <c r="D548" s="23"/>
      <c r="E548" s="20"/>
      <c r="F548" s="20"/>
      <c r="G548" s="20"/>
      <c r="H548" s="20"/>
      <c r="I548" s="20"/>
      <c r="J548" s="26" t="s">
        <v>292</v>
      </c>
      <c r="K548" s="31">
        <v>1</v>
      </c>
      <c r="L548" s="28">
        <f>M493+M499+M504+M509+M514+M519+M524+M529+M534+M541</f>
        <v>10651.7</v>
      </c>
      <c r="M548" s="49">
        <f>ROUND(K548*L548,2)</f>
        <v>10651.7</v>
      </c>
    </row>
    <row r="549" spans="1:13" x14ac:dyDescent="0.25">
      <c r="A549" s="29"/>
      <c r="B549" s="29"/>
      <c r="C549" s="29"/>
      <c r="D549" s="30"/>
      <c r="E549" s="29"/>
      <c r="F549" s="29"/>
      <c r="G549" s="29"/>
      <c r="H549" s="29"/>
      <c r="I549" s="29"/>
      <c r="J549" s="29"/>
      <c r="K549" s="29"/>
      <c r="L549" s="29"/>
      <c r="M549" s="50"/>
    </row>
    <row r="550" spans="1:13" x14ac:dyDescent="0.25">
      <c r="A550" s="20"/>
      <c r="B550" s="20"/>
      <c r="C550" s="20"/>
      <c r="D550" s="23"/>
      <c r="E550" s="20"/>
      <c r="F550" s="20"/>
      <c r="G550" s="20"/>
      <c r="H550" s="20"/>
      <c r="I550" s="20"/>
      <c r="J550" s="26" t="s">
        <v>293</v>
      </c>
      <c r="K550" s="32">
        <v>1</v>
      </c>
      <c r="L550" s="28">
        <f>M492</f>
        <v>10651.7</v>
      </c>
      <c r="M550" s="49">
        <f>ROUND(K550*L550,2)</f>
        <v>10651.7</v>
      </c>
    </row>
    <row r="551" spans="1:13" x14ac:dyDescent="0.25">
      <c r="A551" s="29"/>
      <c r="B551" s="29"/>
      <c r="C551" s="29"/>
      <c r="D551" s="30"/>
      <c r="E551" s="29"/>
      <c r="F551" s="29"/>
      <c r="G551" s="29"/>
      <c r="H551" s="29"/>
      <c r="I551" s="29"/>
      <c r="J551" s="29"/>
      <c r="K551" s="29"/>
      <c r="L551" s="29"/>
      <c r="M551" s="50"/>
    </row>
    <row r="552" spans="1:13" collapsed="1" x14ac:dyDescent="0.25">
      <c r="A552" s="7" t="s">
        <v>294</v>
      </c>
      <c r="B552" s="7" t="s">
        <v>15</v>
      </c>
      <c r="C552" s="7" t="s">
        <v>16</v>
      </c>
      <c r="D552" s="8" t="s">
        <v>295</v>
      </c>
      <c r="E552" s="9"/>
      <c r="F552" s="9"/>
      <c r="G552" s="9"/>
      <c r="H552" s="9"/>
      <c r="I552" s="9"/>
      <c r="J552" s="9"/>
      <c r="K552" s="10">
        <f>K576</f>
        <v>1</v>
      </c>
      <c r="L552" s="11">
        <f>L576</f>
        <v>15277.55</v>
      </c>
      <c r="M552" s="45">
        <f>M576</f>
        <v>15277.55</v>
      </c>
    </row>
    <row r="553" spans="1:13" x14ac:dyDescent="0.25">
      <c r="A553" s="12" t="s">
        <v>296</v>
      </c>
      <c r="B553" s="12" t="s">
        <v>15</v>
      </c>
      <c r="C553" s="12" t="s">
        <v>16</v>
      </c>
      <c r="D553" s="13" t="s">
        <v>19</v>
      </c>
      <c r="E553" s="14"/>
      <c r="F553" s="14"/>
      <c r="G553" s="14"/>
      <c r="H553" s="14"/>
      <c r="I553" s="14"/>
      <c r="J553" s="14"/>
      <c r="K553" s="15">
        <f>K574</f>
        <v>1</v>
      </c>
      <c r="L553" s="16">
        <f>L574</f>
        <v>15277.55</v>
      </c>
      <c r="M553" s="46">
        <f>M574</f>
        <v>15277.55</v>
      </c>
    </row>
    <row r="554" spans="1:13" x14ac:dyDescent="0.25">
      <c r="A554" s="17" t="s">
        <v>202</v>
      </c>
      <c r="B554" s="18" t="s">
        <v>21</v>
      </c>
      <c r="C554" s="18" t="s">
        <v>29</v>
      </c>
      <c r="D554" s="19" t="s">
        <v>203</v>
      </c>
      <c r="E554" s="20"/>
      <c r="F554" s="20"/>
      <c r="G554" s="20"/>
      <c r="H554" s="20"/>
      <c r="I554" s="20"/>
      <c r="J554" s="20"/>
      <c r="K554" s="21">
        <f>K557</f>
        <v>49.5</v>
      </c>
      <c r="L554" s="22">
        <f>L557</f>
        <v>188.41</v>
      </c>
      <c r="M554" s="47">
        <f>M557</f>
        <v>9326.2999999999993</v>
      </c>
    </row>
    <row r="555" spans="1:13" ht="78.75" x14ac:dyDescent="0.25">
      <c r="A555" s="20"/>
      <c r="B555" s="20"/>
      <c r="C555" s="20"/>
      <c r="D555" s="19" t="s">
        <v>204</v>
      </c>
      <c r="E555" s="20"/>
      <c r="F555" s="20"/>
      <c r="G555" s="20"/>
      <c r="H555" s="20"/>
      <c r="I555" s="20"/>
      <c r="J555" s="20"/>
      <c r="K555" s="20"/>
      <c r="L555" s="20"/>
      <c r="M555" s="48"/>
    </row>
    <row r="556" spans="1:13" x14ac:dyDescent="0.25">
      <c r="A556" s="20"/>
      <c r="B556" s="20"/>
      <c r="C556" s="20"/>
      <c r="D556" s="23"/>
      <c r="E556" s="18" t="s">
        <v>32</v>
      </c>
      <c r="F556" s="24">
        <v>33</v>
      </c>
      <c r="G556" s="25">
        <v>1.5</v>
      </c>
      <c r="H556" s="25">
        <v>0</v>
      </c>
      <c r="I556" s="25">
        <v>0</v>
      </c>
      <c r="J556" s="22">
        <f>OR(F556&lt;&gt;0,G556&lt;&gt;0,H556&lt;&gt;0,I556&lt;&gt;0)*(F556 + (F556 = 0))*(G556 + (G556 = 0))*(H556 + (H556 = 0))*(I556 + (I556 = 0))</f>
        <v>49.5</v>
      </c>
      <c r="K556" s="20"/>
      <c r="L556" s="20"/>
      <c r="M556" s="48"/>
    </row>
    <row r="557" spans="1:13" x14ac:dyDescent="0.25">
      <c r="A557" s="20"/>
      <c r="B557" s="20"/>
      <c r="C557" s="20"/>
      <c r="D557" s="23"/>
      <c r="E557" s="20"/>
      <c r="F557" s="20"/>
      <c r="G557" s="20"/>
      <c r="H557" s="20"/>
      <c r="I557" s="20"/>
      <c r="J557" s="26" t="s">
        <v>209</v>
      </c>
      <c r="K557" s="27">
        <f>J556</f>
        <v>49.5</v>
      </c>
      <c r="L557" s="25">
        <v>188.41</v>
      </c>
      <c r="M557" s="49">
        <f>ROUND(K557*L557,2)</f>
        <v>9326.2999999999993</v>
      </c>
    </row>
    <row r="558" spans="1:13" x14ac:dyDescent="0.25">
      <c r="A558" s="29"/>
      <c r="B558" s="29"/>
      <c r="C558" s="29"/>
      <c r="D558" s="30"/>
      <c r="E558" s="29"/>
      <c r="F558" s="29"/>
      <c r="G558" s="29"/>
      <c r="H558" s="29"/>
      <c r="I558" s="29"/>
      <c r="J558" s="29"/>
      <c r="K558" s="29"/>
      <c r="L558" s="29"/>
      <c r="M558" s="50"/>
    </row>
    <row r="559" spans="1:13" x14ac:dyDescent="0.25">
      <c r="A559" s="17" t="s">
        <v>191</v>
      </c>
      <c r="B559" s="18" t="s">
        <v>21</v>
      </c>
      <c r="C559" s="18" t="s">
        <v>113</v>
      </c>
      <c r="D559" s="19" t="s">
        <v>192</v>
      </c>
      <c r="E559" s="20"/>
      <c r="F559" s="20"/>
      <c r="G559" s="20"/>
      <c r="H559" s="20"/>
      <c r="I559" s="20"/>
      <c r="J559" s="20"/>
      <c r="K559" s="21">
        <f>K562</f>
        <v>13</v>
      </c>
      <c r="L559" s="22">
        <f>L562</f>
        <v>250</v>
      </c>
      <c r="M559" s="47">
        <f>M562</f>
        <v>3250</v>
      </c>
    </row>
    <row r="560" spans="1:13" ht="33.75" x14ac:dyDescent="0.25">
      <c r="A560" s="20"/>
      <c r="B560" s="20"/>
      <c r="C560" s="20"/>
      <c r="D560" s="19" t="s">
        <v>193</v>
      </c>
      <c r="E560" s="20"/>
      <c r="F560" s="20"/>
      <c r="G560" s="20"/>
      <c r="H560" s="20"/>
      <c r="I560" s="20"/>
      <c r="J560" s="20"/>
      <c r="K560" s="20"/>
      <c r="L560" s="20"/>
      <c r="M560" s="48"/>
    </row>
    <row r="561" spans="1:13" x14ac:dyDescent="0.25">
      <c r="A561" s="20"/>
      <c r="B561" s="20"/>
      <c r="C561" s="20"/>
      <c r="D561" s="23"/>
      <c r="E561" s="18" t="s">
        <v>42</v>
      </c>
      <c r="F561" s="24">
        <v>13</v>
      </c>
      <c r="G561" s="25">
        <v>0</v>
      </c>
      <c r="H561" s="25">
        <v>0</v>
      </c>
      <c r="I561" s="25">
        <v>0</v>
      </c>
      <c r="J561" s="22">
        <f>OR(F561&lt;&gt;0,G561&lt;&gt;0,H561&lt;&gt;0,I561&lt;&gt;0)*(F561 + (F561 = 0))*(G561 + (G561 = 0))*(H561 + (H561 = 0))*(I561 + (I561 = 0))</f>
        <v>13</v>
      </c>
      <c r="K561" s="20"/>
      <c r="L561" s="20"/>
      <c r="M561" s="48"/>
    </row>
    <row r="562" spans="1:13" x14ac:dyDescent="0.25">
      <c r="A562" s="20"/>
      <c r="B562" s="20"/>
      <c r="C562" s="20"/>
      <c r="D562" s="23"/>
      <c r="E562" s="20"/>
      <c r="F562" s="20"/>
      <c r="G562" s="20"/>
      <c r="H562" s="20"/>
      <c r="I562" s="20"/>
      <c r="J562" s="26" t="s">
        <v>195</v>
      </c>
      <c r="K562" s="27">
        <f>J561</f>
        <v>13</v>
      </c>
      <c r="L562" s="25">
        <v>250</v>
      </c>
      <c r="M562" s="49">
        <f>ROUND(K562*L562,2)</f>
        <v>3250</v>
      </c>
    </row>
    <row r="563" spans="1:13" x14ac:dyDescent="0.25">
      <c r="A563" s="29"/>
      <c r="B563" s="29"/>
      <c r="C563" s="29"/>
      <c r="D563" s="30"/>
      <c r="E563" s="29"/>
      <c r="F563" s="29"/>
      <c r="G563" s="29"/>
      <c r="H563" s="29"/>
      <c r="I563" s="29"/>
      <c r="J563" s="29"/>
      <c r="K563" s="29"/>
      <c r="L563" s="29"/>
      <c r="M563" s="50"/>
    </row>
    <row r="564" spans="1:13" x14ac:dyDescent="0.25">
      <c r="A564" s="17" t="s">
        <v>297</v>
      </c>
      <c r="B564" s="18" t="s">
        <v>21</v>
      </c>
      <c r="C564" s="18" t="s">
        <v>113</v>
      </c>
      <c r="D564" s="19" t="s">
        <v>298</v>
      </c>
      <c r="E564" s="20"/>
      <c r="F564" s="20"/>
      <c r="G564" s="20"/>
      <c r="H564" s="20"/>
      <c r="I564" s="20"/>
      <c r="J564" s="20"/>
      <c r="K564" s="21">
        <f>K567</f>
        <v>26</v>
      </c>
      <c r="L564" s="22">
        <f>L567</f>
        <v>99.5</v>
      </c>
      <c r="M564" s="47">
        <f>M567</f>
        <v>2587</v>
      </c>
    </row>
    <row r="565" spans="1:13" ht="33.75" x14ac:dyDescent="0.25">
      <c r="A565" s="20"/>
      <c r="B565" s="20"/>
      <c r="C565" s="20"/>
      <c r="D565" s="19" t="s">
        <v>299</v>
      </c>
      <c r="E565" s="20"/>
      <c r="F565" s="20"/>
      <c r="G565" s="20"/>
      <c r="H565" s="20"/>
      <c r="I565" s="20"/>
      <c r="J565" s="20"/>
      <c r="K565" s="20"/>
      <c r="L565" s="20"/>
      <c r="M565" s="48"/>
    </row>
    <row r="566" spans="1:13" x14ac:dyDescent="0.25">
      <c r="A566" s="20"/>
      <c r="B566" s="20"/>
      <c r="C566" s="20"/>
      <c r="D566" s="23"/>
      <c r="E566" s="18" t="s">
        <v>280</v>
      </c>
      <c r="F566" s="24">
        <v>26</v>
      </c>
      <c r="G566" s="25">
        <v>0</v>
      </c>
      <c r="H566" s="25">
        <v>0</v>
      </c>
      <c r="I566" s="25">
        <v>0</v>
      </c>
      <c r="J566" s="22">
        <f>OR(F566&lt;&gt;0,G566&lt;&gt;0,H566&lt;&gt;0,I566&lt;&gt;0)*(F566 + (F566 = 0))*(G566 + (G566 = 0))*(H566 + (H566 = 0))*(I566 + (I566 = 0))</f>
        <v>26</v>
      </c>
      <c r="K566" s="20"/>
      <c r="L566" s="20"/>
      <c r="M566" s="48"/>
    </row>
    <row r="567" spans="1:13" x14ac:dyDescent="0.25">
      <c r="A567" s="20"/>
      <c r="B567" s="20"/>
      <c r="C567" s="20"/>
      <c r="D567" s="23"/>
      <c r="E567" s="20"/>
      <c r="F567" s="20"/>
      <c r="G567" s="20"/>
      <c r="H567" s="20"/>
      <c r="I567" s="20"/>
      <c r="J567" s="26" t="s">
        <v>300</v>
      </c>
      <c r="K567" s="27">
        <f>J566</f>
        <v>26</v>
      </c>
      <c r="L567" s="25">
        <v>99.5</v>
      </c>
      <c r="M567" s="49">
        <f>ROUND(K567*L567,2)</f>
        <v>2587</v>
      </c>
    </row>
    <row r="568" spans="1:13" x14ac:dyDescent="0.25">
      <c r="A568" s="29"/>
      <c r="B568" s="29"/>
      <c r="C568" s="29"/>
      <c r="D568" s="30"/>
      <c r="E568" s="29"/>
      <c r="F568" s="29"/>
      <c r="G568" s="29"/>
      <c r="H568" s="29"/>
      <c r="I568" s="29"/>
      <c r="J568" s="29"/>
      <c r="K568" s="29"/>
      <c r="L568" s="29"/>
      <c r="M568" s="50"/>
    </row>
    <row r="569" spans="1:13" x14ac:dyDescent="0.25">
      <c r="A569" s="17" t="s">
        <v>187</v>
      </c>
      <c r="B569" s="18" t="s">
        <v>21</v>
      </c>
      <c r="C569" s="18" t="s">
        <v>64</v>
      </c>
      <c r="D569" s="19" t="s">
        <v>188</v>
      </c>
      <c r="E569" s="20"/>
      <c r="F569" s="20"/>
      <c r="G569" s="20"/>
      <c r="H569" s="20"/>
      <c r="I569" s="20"/>
      <c r="J569" s="20"/>
      <c r="K569" s="21">
        <f>K572</f>
        <v>1</v>
      </c>
      <c r="L569" s="22">
        <f>L572</f>
        <v>114.25</v>
      </c>
      <c r="M569" s="47">
        <f>M572</f>
        <v>114.25</v>
      </c>
    </row>
    <row r="570" spans="1:13" ht="67.5" x14ac:dyDescent="0.25">
      <c r="A570" s="20"/>
      <c r="B570" s="20"/>
      <c r="C570" s="20"/>
      <c r="D570" s="19" t="s">
        <v>189</v>
      </c>
      <c r="E570" s="20"/>
      <c r="F570" s="20"/>
      <c r="G570" s="20"/>
      <c r="H570" s="20"/>
      <c r="I570" s="20"/>
      <c r="J570" s="20"/>
      <c r="K570" s="20"/>
      <c r="L570" s="20"/>
      <c r="M570" s="48"/>
    </row>
    <row r="571" spans="1:13" x14ac:dyDescent="0.25">
      <c r="A571" s="20"/>
      <c r="B571" s="20"/>
      <c r="C571" s="20"/>
      <c r="D571" s="23"/>
      <c r="E571" s="18" t="s">
        <v>301</v>
      </c>
      <c r="F571" s="24">
        <v>1</v>
      </c>
      <c r="G571" s="25">
        <v>0</v>
      </c>
      <c r="H571" s="25">
        <v>0</v>
      </c>
      <c r="I571" s="25">
        <v>0</v>
      </c>
      <c r="J571" s="22">
        <f>OR(F571&lt;&gt;0,G571&lt;&gt;0,H571&lt;&gt;0,I571&lt;&gt;0)*(F571 + (F571 = 0))*(G571 + (G571 = 0))*(H571 + (H571 = 0))*(I571 + (I571 = 0))</f>
        <v>1</v>
      </c>
      <c r="K571" s="20"/>
      <c r="L571" s="20"/>
      <c r="M571" s="48"/>
    </row>
    <row r="572" spans="1:13" x14ac:dyDescent="0.25">
      <c r="A572" s="20"/>
      <c r="B572" s="20"/>
      <c r="C572" s="20"/>
      <c r="D572" s="23"/>
      <c r="E572" s="20"/>
      <c r="F572" s="20"/>
      <c r="G572" s="20"/>
      <c r="H572" s="20"/>
      <c r="I572" s="20"/>
      <c r="J572" s="26" t="s">
        <v>190</v>
      </c>
      <c r="K572" s="27">
        <f>J571</f>
        <v>1</v>
      </c>
      <c r="L572" s="25">
        <v>114.25</v>
      </c>
      <c r="M572" s="49">
        <f>ROUND(K572*L572,2)</f>
        <v>114.25</v>
      </c>
    </row>
    <row r="573" spans="1:13" x14ac:dyDescent="0.25">
      <c r="A573" s="29"/>
      <c r="B573" s="29"/>
      <c r="C573" s="29"/>
      <c r="D573" s="30"/>
      <c r="E573" s="29"/>
      <c r="F573" s="29"/>
      <c r="G573" s="29"/>
      <c r="H573" s="29"/>
      <c r="I573" s="29"/>
      <c r="J573" s="29"/>
      <c r="K573" s="29"/>
      <c r="L573" s="29"/>
      <c r="M573" s="50"/>
    </row>
    <row r="574" spans="1:13" x14ac:dyDescent="0.25">
      <c r="A574" s="20"/>
      <c r="B574" s="20"/>
      <c r="C574" s="20"/>
      <c r="D574" s="23"/>
      <c r="E574" s="20"/>
      <c r="F574" s="20"/>
      <c r="G574" s="20"/>
      <c r="H574" s="20"/>
      <c r="I574" s="20"/>
      <c r="J574" s="26" t="s">
        <v>302</v>
      </c>
      <c r="K574" s="31">
        <v>1</v>
      </c>
      <c r="L574" s="28">
        <f>M554+M559+M564+M569</f>
        <v>15277.55</v>
      </c>
      <c r="M574" s="49">
        <f>ROUND(K574*L574,2)</f>
        <v>15277.55</v>
      </c>
    </row>
    <row r="575" spans="1:13" x14ac:dyDescent="0.25">
      <c r="A575" s="29"/>
      <c r="B575" s="29"/>
      <c r="C575" s="29"/>
      <c r="D575" s="30"/>
      <c r="E575" s="29"/>
      <c r="F575" s="29"/>
      <c r="G575" s="29"/>
      <c r="H575" s="29"/>
      <c r="I575" s="29"/>
      <c r="J575" s="29"/>
      <c r="K575" s="29"/>
      <c r="L575" s="29"/>
      <c r="M575" s="50"/>
    </row>
    <row r="576" spans="1:13" x14ac:dyDescent="0.25">
      <c r="A576" s="20"/>
      <c r="B576" s="20"/>
      <c r="C576" s="20"/>
      <c r="D576" s="23"/>
      <c r="E576" s="20"/>
      <c r="F576" s="20"/>
      <c r="G576" s="20"/>
      <c r="H576" s="20"/>
      <c r="I576" s="20"/>
      <c r="J576" s="26" t="s">
        <v>303</v>
      </c>
      <c r="K576" s="32">
        <v>1</v>
      </c>
      <c r="L576" s="28">
        <f>M553</f>
        <v>15277.55</v>
      </c>
      <c r="M576" s="49">
        <f>ROUND(K576*L576,2)</f>
        <v>15277.55</v>
      </c>
    </row>
    <row r="577" spans="1:13" x14ac:dyDescent="0.25">
      <c r="A577" s="29"/>
      <c r="B577" s="29"/>
      <c r="C577" s="29"/>
      <c r="D577" s="30"/>
      <c r="E577" s="29"/>
      <c r="F577" s="29"/>
      <c r="G577" s="29"/>
      <c r="H577" s="29"/>
      <c r="I577" s="29"/>
      <c r="J577" s="29"/>
      <c r="K577" s="29"/>
      <c r="L577" s="29"/>
      <c r="M577" s="50"/>
    </row>
    <row r="578" spans="1:13" collapsed="1" x14ac:dyDescent="0.25">
      <c r="A578" s="7" t="s">
        <v>304</v>
      </c>
      <c r="B578" s="7" t="s">
        <v>15</v>
      </c>
      <c r="C578" s="7" t="s">
        <v>16</v>
      </c>
      <c r="D578" s="8" t="s">
        <v>305</v>
      </c>
      <c r="E578" s="9"/>
      <c r="F578" s="9"/>
      <c r="G578" s="9"/>
      <c r="H578" s="9"/>
      <c r="I578" s="9"/>
      <c r="J578" s="9"/>
      <c r="K578" s="10">
        <f>K587</f>
        <v>1</v>
      </c>
      <c r="L578" s="11">
        <f>L587</f>
        <v>8739.2199999999993</v>
      </c>
      <c r="M578" s="45">
        <f>M587</f>
        <v>8739.2199999999993</v>
      </c>
    </row>
    <row r="579" spans="1:13" x14ac:dyDescent="0.25">
      <c r="A579" s="12" t="s">
        <v>306</v>
      </c>
      <c r="B579" s="12" t="s">
        <v>15</v>
      </c>
      <c r="C579" s="12" t="s">
        <v>16</v>
      </c>
      <c r="D579" s="13" t="s">
        <v>19</v>
      </c>
      <c r="E579" s="14"/>
      <c r="F579" s="14"/>
      <c r="G579" s="14"/>
      <c r="H579" s="14"/>
      <c r="I579" s="14"/>
      <c r="J579" s="14"/>
      <c r="K579" s="15">
        <f>K585</f>
        <v>1</v>
      </c>
      <c r="L579" s="16">
        <f>L585</f>
        <v>8739.2199999999993</v>
      </c>
      <c r="M579" s="46">
        <f>M585</f>
        <v>8739.2199999999993</v>
      </c>
    </row>
    <row r="580" spans="1:13" x14ac:dyDescent="0.25">
      <c r="A580" s="17" t="s">
        <v>307</v>
      </c>
      <c r="B580" s="18" t="s">
        <v>21</v>
      </c>
      <c r="C580" s="18" t="s">
        <v>64</v>
      </c>
      <c r="D580" s="19" t="s">
        <v>308</v>
      </c>
      <c r="E580" s="20"/>
      <c r="F580" s="20"/>
      <c r="G580" s="20"/>
      <c r="H580" s="20"/>
      <c r="I580" s="20"/>
      <c r="J580" s="20"/>
      <c r="K580" s="21">
        <f>K583</f>
        <v>14</v>
      </c>
      <c r="L580" s="22">
        <f>L583</f>
        <v>624.23</v>
      </c>
      <c r="M580" s="47">
        <f>M583</f>
        <v>8739.2199999999993</v>
      </c>
    </row>
    <row r="581" spans="1:13" ht="56.25" x14ac:dyDescent="0.25">
      <c r="A581" s="20"/>
      <c r="B581" s="20"/>
      <c r="C581" s="20"/>
      <c r="D581" s="19" t="s">
        <v>309</v>
      </c>
      <c r="E581" s="20"/>
      <c r="F581" s="20"/>
      <c r="G581" s="20"/>
      <c r="H581" s="20"/>
      <c r="I581" s="20"/>
      <c r="J581" s="20"/>
      <c r="K581" s="20"/>
      <c r="L581" s="20"/>
      <c r="M581" s="48"/>
    </row>
    <row r="582" spans="1:13" x14ac:dyDescent="0.25">
      <c r="A582" s="20"/>
      <c r="B582" s="20"/>
      <c r="C582" s="20"/>
      <c r="D582" s="23"/>
      <c r="E582" s="18" t="s">
        <v>32</v>
      </c>
      <c r="F582" s="24">
        <v>4</v>
      </c>
      <c r="G582" s="25">
        <v>3.5</v>
      </c>
      <c r="H582" s="25">
        <v>0</v>
      </c>
      <c r="I582" s="25">
        <v>0</v>
      </c>
      <c r="J582" s="22">
        <f>OR(F582&lt;&gt;0,G582&lt;&gt;0,H582&lt;&gt;0,I582&lt;&gt;0)*(F582 + (F582 = 0))*(G582 + (G582 = 0))*(H582 + (H582 = 0))*(I582 + (I582 = 0))</f>
        <v>14</v>
      </c>
      <c r="K582" s="20"/>
      <c r="L582" s="20"/>
      <c r="M582" s="48"/>
    </row>
    <row r="583" spans="1:13" x14ac:dyDescent="0.25">
      <c r="A583" s="20"/>
      <c r="B583" s="20"/>
      <c r="C583" s="20"/>
      <c r="D583" s="23"/>
      <c r="E583" s="20"/>
      <c r="F583" s="20"/>
      <c r="G583" s="20"/>
      <c r="H583" s="20"/>
      <c r="I583" s="20"/>
      <c r="J583" s="26" t="s">
        <v>310</v>
      </c>
      <c r="K583" s="27">
        <f>J582*1</f>
        <v>14</v>
      </c>
      <c r="L583" s="25">
        <v>624.23</v>
      </c>
      <c r="M583" s="49">
        <f>ROUND(K583*L583,2)</f>
        <v>8739.2199999999993</v>
      </c>
    </row>
    <row r="584" spans="1:13" x14ac:dyDescent="0.25">
      <c r="A584" s="29"/>
      <c r="B584" s="29"/>
      <c r="C584" s="29"/>
      <c r="D584" s="30"/>
      <c r="E584" s="29"/>
      <c r="F584" s="29"/>
      <c r="G584" s="29"/>
      <c r="H584" s="29"/>
      <c r="I584" s="29"/>
      <c r="J584" s="29"/>
      <c r="K584" s="29"/>
      <c r="L584" s="29"/>
      <c r="M584" s="50"/>
    </row>
    <row r="585" spans="1:13" x14ac:dyDescent="0.25">
      <c r="A585" s="20"/>
      <c r="B585" s="20"/>
      <c r="C585" s="20"/>
      <c r="D585" s="23"/>
      <c r="E585" s="20"/>
      <c r="F585" s="20"/>
      <c r="G585" s="20"/>
      <c r="H585" s="20"/>
      <c r="I585" s="20"/>
      <c r="J585" s="26" t="s">
        <v>311</v>
      </c>
      <c r="K585" s="31">
        <v>1</v>
      </c>
      <c r="L585" s="28">
        <f>M580</f>
        <v>8739.2199999999993</v>
      </c>
      <c r="M585" s="49">
        <f>ROUND(K585*L585,2)</f>
        <v>8739.2199999999993</v>
      </c>
    </row>
    <row r="586" spans="1:13" x14ac:dyDescent="0.25">
      <c r="A586" s="29"/>
      <c r="B586" s="29"/>
      <c r="C586" s="29"/>
      <c r="D586" s="30"/>
      <c r="E586" s="29"/>
      <c r="F586" s="29"/>
      <c r="G586" s="29"/>
      <c r="H586" s="29"/>
      <c r="I586" s="29"/>
      <c r="J586" s="29"/>
      <c r="K586" s="29"/>
      <c r="L586" s="29"/>
      <c r="M586" s="50"/>
    </row>
    <row r="587" spans="1:13" x14ac:dyDescent="0.25">
      <c r="A587" s="20"/>
      <c r="B587" s="20"/>
      <c r="C587" s="20"/>
      <c r="D587" s="23"/>
      <c r="E587" s="20"/>
      <c r="F587" s="20"/>
      <c r="G587" s="20"/>
      <c r="H587" s="20"/>
      <c r="I587" s="20"/>
      <c r="J587" s="26" t="s">
        <v>312</v>
      </c>
      <c r="K587" s="32">
        <v>1</v>
      </c>
      <c r="L587" s="28">
        <f>M579</f>
        <v>8739.2199999999993</v>
      </c>
      <c r="M587" s="49">
        <f>ROUND(K587*L587,2)</f>
        <v>8739.2199999999993</v>
      </c>
    </row>
    <row r="588" spans="1:13" x14ac:dyDescent="0.25">
      <c r="A588" s="29"/>
      <c r="B588" s="29"/>
      <c r="C588" s="29"/>
      <c r="D588" s="30"/>
      <c r="E588" s="29"/>
      <c r="F588" s="29"/>
      <c r="G588" s="29"/>
      <c r="H588" s="29"/>
      <c r="I588" s="29"/>
      <c r="J588" s="29"/>
      <c r="K588" s="29"/>
      <c r="L588" s="29"/>
      <c r="M588" s="50"/>
    </row>
    <row r="589" spans="1:13" collapsed="1" x14ac:dyDescent="0.25">
      <c r="A589" s="7" t="s">
        <v>313</v>
      </c>
      <c r="B589" s="7" t="s">
        <v>15</v>
      </c>
      <c r="C589" s="7" t="s">
        <v>16</v>
      </c>
      <c r="D589" s="8" t="s">
        <v>314</v>
      </c>
      <c r="E589" s="9"/>
      <c r="F589" s="9"/>
      <c r="G589" s="9"/>
      <c r="H589" s="9"/>
      <c r="I589" s="9"/>
      <c r="J589" s="9"/>
      <c r="K589" s="10">
        <f>K639</f>
        <v>1</v>
      </c>
      <c r="L589" s="11">
        <f>L639</f>
        <v>2307.54</v>
      </c>
      <c r="M589" s="45">
        <f>M639</f>
        <v>2307.54</v>
      </c>
    </row>
    <row r="590" spans="1:13" x14ac:dyDescent="0.25">
      <c r="A590" s="12" t="s">
        <v>315</v>
      </c>
      <c r="B590" s="12" t="s">
        <v>15</v>
      </c>
      <c r="C590" s="12" t="s">
        <v>16</v>
      </c>
      <c r="D590" s="13" t="s">
        <v>19</v>
      </c>
      <c r="E590" s="14"/>
      <c r="F590" s="14"/>
      <c r="G590" s="14"/>
      <c r="H590" s="14"/>
      <c r="I590" s="14"/>
      <c r="J590" s="14"/>
      <c r="K590" s="15">
        <f>K637</f>
        <v>1</v>
      </c>
      <c r="L590" s="16">
        <f>L637</f>
        <v>2307.54</v>
      </c>
      <c r="M590" s="46">
        <f>M637</f>
        <v>2307.54</v>
      </c>
    </row>
    <row r="591" spans="1:13" x14ac:dyDescent="0.25">
      <c r="A591" s="17" t="s">
        <v>39</v>
      </c>
      <c r="B591" s="18" t="s">
        <v>21</v>
      </c>
      <c r="C591" s="18" t="s">
        <v>29</v>
      </c>
      <c r="D591" s="19" t="s">
        <v>40</v>
      </c>
      <c r="E591" s="20"/>
      <c r="F591" s="20"/>
      <c r="G591" s="20"/>
      <c r="H591" s="20"/>
      <c r="I591" s="20"/>
      <c r="J591" s="20"/>
      <c r="K591" s="21">
        <f>K594</f>
        <v>5.3</v>
      </c>
      <c r="L591" s="22">
        <f>L594</f>
        <v>41.15</v>
      </c>
      <c r="M591" s="47">
        <f>M594</f>
        <v>218.1</v>
      </c>
    </row>
    <row r="592" spans="1:13" ht="45" x14ac:dyDescent="0.25">
      <c r="A592" s="20"/>
      <c r="B592" s="20"/>
      <c r="C592" s="20"/>
      <c r="D592" s="19" t="s">
        <v>41</v>
      </c>
      <c r="E592" s="20"/>
      <c r="F592" s="20"/>
      <c r="G592" s="20"/>
      <c r="H592" s="20"/>
      <c r="I592" s="20"/>
      <c r="J592" s="20"/>
      <c r="K592" s="20"/>
      <c r="L592" s="20"/>
      <c r="M592" s="48"/>
    </row>
    <row r="593" spans="1:13" x14ac:dyDescent="0.25">
      <c r="A593" s="20"/>
      <c r="B593" s="20"/>
      <c r="C593" s="20"/>
      <c r="D593" s="23"/>
      <c r="E593" s="18" t="s">
        <v>32</v>
      </c>
      <c r="F593" s="24">
        <v>1</v>
      </c>
      <c r="G593" s="25">
        <v>5.3</v>
      </c>
      <c r="H593" s="25">
        <v>0</v>
      </c>
      <c r="I593" s="25">
        <v>0</v>
      </c>
      <c r="J593" s="22">
        <f>OR(F593&lt;&gt;0,G593&lt;&gt;0,H593&lt;&gt;0,I593&lt;&gt;0)*(F593 + (F593 = 0))*(G593 + (G593 = 0))*(H593 + (H593 = 0))*(I593 + (I593 = 0))</f>
        <v>5.3</v>
      </c>
      <c r="K593" s="20"/>
      <c r="L593" s="20"/>
      <c r="M593" s="48"/>
    </row>
    <row r="594" spans="1:13" x14ac:dyDescent="0.25">
      <c r="A594" s="20"/>
      <c r="B594" s="20"/>
      <c r="C594" s="20"/>
      <c r="D594" s="23"/>
      <c r="E594" s="20"/>
      <c r="F594" s="20"/>
      <c r="G594" s="20"/>
      <c r="H594" s="20"/>
      <c r="I594" s="20"/>
      <c r="J594" s="26" t="s">
        <v>48</v>
      </c>
      <c r="K594" s="27">
        <f>J593</f>
        <v>5.3</v>
      </c>
      <c r="L594" s="25">
        <v>41.15</v>
      </c>
      <c r="M594" s="49">
        <f>ROUND(K594*L594,2)</f>
        <v>218.1</v>
      </c>
    </row>
    <row r="595" spans="1:13" x14ac:dyDescent="0.25">
      <c r="A595" s="29"/>
      <c r="B595" s="29"/>
      <c r="C595" s="29"/>
      <c r="D595" s="30"/>
      <c r="E595" s="29"/>
      <c r="F595" s="29"/>
      <c r="G595" s="29"/>
      <c r="H595" s="29"/>
      <c r="I595" s="29"/>
      <c r="J595" s="29"/>
      <c r="K595" s="29"/>
      <c r="L595" s="29"/>
      <c r="M595" s="50"/>
    </row>
    <row r="596" spans="1:13" x14ac:dyDescent="0.25">
      <c r="A596" s="17" t="s">
        <v>20</v>
      </c>
      <c r="B596" s="18" t="s">
        <v>21</v>
      </c>
      <c r="C596" s="18" t="s">
        <v>22</v>
      </c>
      <c r="D596" s="19" t="s">
        <v>23</v>
      </c>
      <c r="E596" s="20"/>
      <c r="F596" s="20"/>
      <c r="G596" s="20"/>
      <c r="H596" s="20"/>
      <c r="I596" s="20"/>
      <c r="J596" s="20"/>
      <c r="K596" s="21">
        <f>K600</f>
        <v>12.42</v>
      </c>
      <c r="L596" s="22">
        <f>L600</f>
        <v>24.43</v>
      </c>
      <c r="M596" s="47">
        <f>M600</f>
        <v>303.42</v>
      </c>
    </row>
    <row r="597" spans="1:13" ht="33.75" x14ac:dyDescent="0.25">
      <c r="A597" s="20"/>
      <c r="B597" s="20"/>
      <c r="C597" s="20"/>
      <c r="D597" s="19" t="s">
        <v>24</v>
      </c>
      <c r="E597" s="20"/>
      <c r="F597" s="20"/>
      <c r="G597" s="20"/>
      <c r="H597" s="20"/>
      <c r="I597" s="20"/>
      <c r="J597" s="20"/>
      <c r="K597" s="20"/>
      <c r="L597" s="20"/>
      <c r="M597" s="48"/>
    </row>
    <row r="598" spans="1:13" x14ac:dyDescent="0.25">
      <c r="A598" s="20"/>
      <c r="B598" s="20"/>
      <c r="C598" s="20"/>
      <c r="D598" s="23"/>
      <c r="E598" s="18" t="s">
        <v>42</v>
      </c>
      <c r="F598" s="24">
        <v>1</v>
      </c>
      <c r="G598" s="25">
        <v>0.8</v>
      </c>
      <c r="H598" s="25">
        <v>8.8699999999999992</v>
      </c>
      <c r="I598" s="25">
        <v>0</v>
      </c>
      <c r="J598" s="22">
        <f>OR(F598&lt;&gt;0,G598&lt;&gt;0,H598&lt;&gt;0,I598&lt;&gt;0)*(F598 + (F598 = 0))*(G598 + (G598 = 0))*(H598 + (H598 = 0))*(I598 + (I598 = 0))</f>
        <v>7.1</v>
      </c>
      <c r="K598" s="20"/>
      <c r="L598" s="20"/>
      <c r="M598" s="48"/>
    </row>
    <row r="599" spans="1:13" x14ac:dyDescent="0.25">
      <c r="A599" s="20"/>
      <c r="B599" s="20"/>
      <c r="C599" s="20"/>
      <c r="D599" s="23"/>
      <c r="E599" s="18" t="s">
        <v>16</v>
      </c>
      <c r="F599" s="24">
        <v>2</v>
      </c>
      <c r="G599" s="25">
        <v>0.3</v>
      </c>
      <c r="H599" s="25">
        <v>8.8699999999999992</v>
      </c>
      <c r="I599" s="25">
        <v>0</v>
      </c>
      <c r="J599" s="22">
        <f>OR(F599&lt;&gt;0,G599&lt;&gt;0,H599&lt;&gt;0,I599&lt;&gt;0)*(F599 + (F599 = 0))*(G599 + (G599 = 0))*(H599 + (H599 = 0))*(I599 + (I599 = 0))</f>
        <v>5.32</v>
      </c>
      <c r="K599" s="20"/>
      <c r="L599" s="20"/>
      <c r="M599" s="48"/>
    </row>
    <row r="600" spans="1:13" x14ac:dyDescent="0.25">
      <c r="A600" s="20"/>
      <c r="B600" s="20"/>
      <c r="C600" s="20"/>
      <c r="D600" s="23"/>
      <c r="E600" s="20"/>
      <c r="F600" s="20"/>
      <c r="G600" s="20"/>
      <c r="H600" s="20"/>
      <c r="I600" s="20"/>
      <c r="J600" s="26" t="s">
        <v>27</v>
      </c>
      <c r="K600" s="27">
        <f>SUM(J598:J599)</f>
        <v>12.42</v>
      </c>
      <c r="L600" s="25">
        <v>24.43</v>
      </c>
      <c r="M600" s="49">
        <f>ROUND(K600*L600,2)</f>
        <v>303.42</v>
      </c>
    </row>
    <row r="601" spans="1:13" x14ac:dyDescent="0.25">
      <c r="A601" s="29"/>
      <c r="B601" s="29"/>
      <c r="C601" s="29"/>
      <c r="D601" s="30"/>
      <c r="E601" s="29"/>
      <c r="F601" s="29"/>
      <c r="G601" s="29"/>
      <c r="H601" s="29"/>
      <c r="I601" s="29"/>
      <c r="J601" s="29"/>
      <c r="K601" s="29"/>
      <c r="L601" s="29"/>
      <c r="M601" s="50"/>
    </row>
    <row r="602" spans="1:13" x14ac:dyDescent="0.25">
      <c r="A602" s="17" t="s">
        <v>53</v>
      </c>
      <c r="B602" s="18" t="s">
        <v>21</v>
      </c>
      <c r="C602" s="18" t="s">
        <v>22</v>
      </c>
      <c r="D602" s="19" t="s">
        <v>54</v>
      </c>
      <c r="E602" s="20"/>
      <c r="F602" s="20"/>
      <c r="G602" s="20"/>
      <c r="H602" s="20"/>
      <c r="I602" s="20"/>
      <c r="J602" s="20"/>
      <c r="K602" s="21">
        <f>K605</f>
        <v>14.42</v>
      </c>
      <c r="L602" s="22">
        <f>L605</f>
        <v>19.54</v>
      </c>
      <c r="M602" s="47">
        <f>M605</f>
        <v>281.77</v>
      </c>
    </row>
    <row r="603" spans="1:13" ht="45" x14ac:dyDescent="0.25">
      <c r="A603" s="20"/>
      <c r="B603" s="20"/>
      <c r="C603" s="20"/>
      <c r="D603" s="19" t="s">
        <v>55</v>
      </c>
      <c r="E603" s="20"/>
      <c r="F603" s="20"/>
      <c r="G603" s="20"/>
      <c r="H603" s="20"/>
      <c r="I603" s="20"/>
      <c r="J603" s="20"/>
      <c r="K603" s="20"/>
      <c r="L603" s="20"/>
      <c r="M603" s="48"/>
    </row>
    <row r="604" spans="1:13" x14ac:dyDescent="0.25">
      <c r="A604" s="20"/>
      <c r="B604" s="20"/>
      <c r="C604" s="20"/>
      <c r="D604" s="23"/>
      <c r="E604" s="18" t="s">
        <v>316</v>
      </c>
      <c r="F604" s="24">
        <v>3.1</v>
      </c>
      <c r="G604" s="25">
        <v>4.6500000000000004</v>
      </c>
      <c r="H604" s="25">
        <v>0</v>
      </c>
      <c r="I604" s="25">
        <v>0</v>
      </c>
      <c r="J604" s="22">
        <f>OR(F604&lt;&gt;0,G604&lt;&gt;0,H604&lt;&gt;0,I604&lt;&gt;0)*(F604 + (F604 = 0))*(G604 + (G604 = 0))*(H604 + (H604 = 0))*(I604 + (I604 = 0))</f>
        <v>14.42</v>
      </c>
      <c r="K604" s="20"/>
      <c r="L604" s="20"/>
      <c r="M604" s="48"/>
    </row>
    <row r="605" spans="1:13" x14ac:dyDescent="0.25">
      <c r="A605" s="20"/>
      <c r="B605" s="20"/>
      <c r="C605" s="20"/>
      <c r="D605" s="23"/>
      <c r="E605" s="20"/>
      <c r="F605" s="20"/>
      <c r="G605" s="20"/>
      <c r="H605" s="20"/>
      <c r="I605" s="20"/>
      <c r="J605" s="26" t="s">
        <v>57</v>
      </c>
      <c r="K605" s="27">
        <f>J604</f>
        <v>14.42</v>
      </c>
      <c r="L605" s="25">
        <v>19.54</v>
      </c>
      <c r="M605" s="49">
        <f>ROUND(K605*L605,2)</f>
        <v>281.77</v>
      </c>
    </row>
    <row r="606" spans="1:13" x14ac:dyDescent="0.25">
      <c r="A606" s="29"/>
      <c r="B606" s="29"/>
      <c r="C606" s="29"/>
      <c r="D606" s="30"/>
      <c r="E606" s="29"/>
      <c r="F606" s="29"/>
      <c r="G606" s="29"/>
      <c r="H606" s="29"/>
      <c r="I606" s="29"/>
      <c r="J606" s="29"/>
      <c r="K606" s="29"/>
      <c r="L606" s="29"/>
      <c r="M606" s="50"/>
    </row>
    <row r="607" spans="1:13" x14ac:dyDescent="0.25">
      <c r="A607" s="17" t="s">
        <v>82</v>
      </c>
      <c r="B607" s="18" t="s">
        <v>21</v>
      </c>
      <c r="C607" s="18" t="s">
        <v>29</v>
      </c>
      <c r="D607" s="19" t="s">
        <v>83</v>
      </c>
      <c r="E607" s="20"/>
      <c r="F607" s="20"/>
      <c r="G607" s="20"/>
      <c r="H607" s="20"/>
      <c r="I607" s="20"/>
      <c r="J607" s="20"/>
      <c r="K607" s="21">
        <f>K610</f>
        <v>0.6</v>
      </c>
      <c r="L607" s="22">
        <f>L610</f>
        <v>157.01</v>
      </c>
      <c r="M607" s="47">
        <f>M610</f>
        <v>94.21</v>
      </c>
    </row>
    <row r="608" spans="1:13" ht="67.5" x14ac:dyDescent="0.25">
      <c r="A608" s="20"/>
      <c r="B608" s="20"/>
      <c r="C608" s="20"/>
      <c r="D608" s="19" t="s">
        <v>84</v>
      </c>
      <c r="E608" s="20"/>
      <c r="F608" s="20"/>
      <c r="G608" s="20"/>
      <c r="H608" s="20"/>
      <c r="I608" s="20"/>
      <c r="J608" s="20"/>
      <c r="K608" s="20"/>
      <c r="L608" s="20"/>
      <c r="M608" s="48"/>
    </row>
    <row r="609" spans="1:13" x14ac:dyDescent="0.25">
      <c r="A609" s="20"/>
      <c r="B609" s="20"/>
      <c r="C609" s="20"/>
      <c r="D609" s="23"/>
      <c r="E609" s="18" t="s">
        <v>32</v>
      </c>
      <c r="F609" s="24">
        <v>1</v>
      </c>
      <c r="G609" s="25">
        <v>0.6</v>
      </c>
      <c r="H609" s="25">
        <v>0</v>
      </c>
      <c r="I609" s="25">
        <v>0</v>
      </c>
      <c r="J609" s="22">
        <f>OR(F609&lt;&gt;0,G609&lt;&gt;0,H609&lt;&gt;0,I609&lt;&gt;0)*(F609 + (F609 = 0))*(G609 + (G609 = 0))*(H609 + (H609 = 0))*(I609 + (I609 = 0))</f>
        <v>0.6</v>
      </c>
      <c r="K609" s="20"/>
      <c r="L609" s="20"/>
      <c r="M609" s="48"/>
    </row>
    <row r="610" spans="1:13" x14ac:dyDescent="0.25">
      <c r="A610" s="20"/>
      <c r="B610" s="20"/>
      <c r="C610" s="20"/>
      <c r="D610" s="23"/>
      <c r="E610" s="20"/>
      <c r="F610" s="20"/>
      <c r="G610" s="20"/>
      <c r="H610" s="20"/>
      <c r="I610" s="20"/>
      <c r="J610" s="26" t="s">
        <v>85</v>
      </c>
      <c r="K610" s="27">
        <f>J609</f>
        <v>0.6</v>
      </c>
      <c r="L610" s="25">
        <v>157.01</v>
      </c>
      <c r="M610" s="49">
        <f>ROUND(K610*L610,2)</f>
        <v>94.21</v>
      </c>
    </row>
    <row r="611" spans="1:13" x14ac:dyDescent="0.25">
      <c r="A611" s="29"/>
      <c r="B611" s="29"/>
      <c r="C611" s="29"/>
      <c r="D611" s="30"/>
      <c r="E611" s="29"/>
      <c r="F611" s="29"/>
      <c r="G611" s="29"/>
      <c r="H611" s="29"/>
      <c r="I611" s="29"/>
      <c r="J611" s="29"/>
      <c r="K611" s="29"/>
      <c r="L611" s="29"/>
      <c r="M611" s="50"/>
    </row>
    <row r="612" spans="1:13" x14ac:dyDescent="0.25">
      <c r="A612" s="17" t="s">
        <v>63</v>
      </c>
      <c r="B612" s="18" t="s">
        <v>21</v>
      </c>
      <c r="C612" s="18" t="s">
        <v>64</v>
      </c>
      <c r="D612" s="19" t="s">
        <v>65</v>
      </c>
      <c r="E612" s="20"/>
      <c r="F612" s="20"/>
      <c r="G612" s="20"/>
      <c r="H612" s="20"/>
      <c r="I612" s="20"/>
      <c r="J612" s="20"/>
      <c r="K612" s="21">
        <f>K615</f>
        <v>2</v>
      </c>
      <c r="L612" s="22">
        <f>L615</f>
        <v>49.5</v>
      </c>
      <c r="M612" s="47">
        <f>M615</f>
        <v>99</v>
      </c>
    </row>
    <row r="613" spans="1:13" ht="33.75" x14ac:dyDescent="0.25">
      <c r="A613" s="20"/>
      <c r="B613" s="20"/>
      <c r="C613" s="20"/>
      <c r="D613" s="19" t="s">
        <v>66</v>
      </c>
      <c r="E613" s="20"/>
      <c r="F613" s="20"/>
      <c r="G613" s="20"/>
      <c r="H613" s="20"/>
      <c r="I613" s="20"/>
      <c r="J613" s="20"/>
      <c r="K613" s="20"/>
      <c r="L613" s="20"/>
      <c r="M613" s="48"/>
    </row>
    <row r="614" spans="1:13" x14ac:dyDescent="0.25">
      <c r="A614" s="20"/>
      <c r="B614" s="20"/>
      <c r="C614" s="20"/>
      <c r="D614" s="23"/>
      <c r="E614" s="18" t="s">
        <v>32</v>
      </c>
      <c r="F614" s="24">
        <v>2</v>
      </c>
      <c r="G614" s="25">
        <v>0</v>
      </c>
      <c r="H614" s="25">
        <v>0</v>
      </c>
      <c r="I614" s="25">
        <v>0</v>
      </c>
      <c r="J614" s="22">
        <f>OR(F614&lt;&gt;0,G614&lt;&gt;0,H614&lt;&gt;0,I614&lt;&gt;0)*(F614 + (F614 = 0))*(G614 + (G614 = 0))*(H614 + (H614 = 0))*(I614 + (I614 = 0))</f>
        <v>2</v>
      </c>
      <c r="K614" s="20"/>
      <c r="L614" s="20"/>
      <c r="M614" s="48"/>
    </row>
    <row r="615" spans="1:13" x14ac:dyDescent="0.25">
      <c r="A615" s="20"/>
      <c r="B615" s="20"/>
      <c r="C615" s="20"/>
      <c r="D615" s="23"/>
      <c r="E615" s="20"/>
      <c r="F615" s="20"/>
      <c r="G615" s="20"/>
      <c r="H615" s="20"/>
      <c r="I615" s="20"/>
      <c r="J615" s="26" t="s">
        <v>67</v>
      </c>
      <c r="K615" s="27">
        <f>J614</f>
        <v>2</v>
      </c>
      <c r="L615" s="25">
        <v>49.5</v>
      </c>
      <c r="M615" s="49">
        <f>ROUND(K615*L615,2)</f>
        <v>99</v>
      </c>
    </row>
    <row r="616" spans="1:13" x14ac:dyDescent="0.25">
      <c r="A616" s="29"/>
      <c r="B616" s="29"/>
      <c r="C616" s="29"/>
      <c r="D616" s="30"/>
      <c r="E616" s="29"/>
      <c r="F616" s="29"/>
      <c r="G616" s="29"/>
      <c r="H616" s="29"/>
      <c r="I616" s="29"/>
      <c r="J616" s="29"/>
      <c r="K616" s="29"/>
      <c r="L616" s="29"/>
      <c r="M616" s="50"/>
    </row>
    <row r="617" spans="1:13" x14ac:dyDescent="0.25">
      <c r="A617" s="17" t="s">
        <v>58</v>
      </c>
      <c r="B617" s="18" t="s">
        <v>21</v>
      </c>
      <c r="C617" s="18" t="s">
        <v>59</v>
      </c>
      <c r="D617" s="19" t="s">
        <v>60</v>
      </c>
      <c r="E617" s="20"/>
      <c r="F617" s="20"/>
      <c r="G617" s="20"/>
      <c r="H617" s="20"/>
      <c r="I617" s="20"/>
      <c r="J617" s="20"/>
      <c r="K617" s="21">
        <f>K620</f>
        <v>0.62</v>
      </c>
      <c r="L617" s="22">
        <f>L620</f>
        <v>204.11</v>
      </c>
      <c r="M617" s="47">
        <f>M620</f>
        <v>126.55</v>
      </c>
    </row>
    <row r="618" spans="1:13" ht="56.25" x14ac:dyDescent="0.25">
      <c r="A618" s="20"/>
      <c r="B618" s="20"/>
      <c r="C618" s="20"/>
      <c r="D618" s="19" t="s">
        <v>61</v>
      </c>
      <c r="E618" s="20"/>
      <c r="F618" s="20"/>
      <c r="G618" s="20"/>
      <c r="H618" s="20"/>
      <c r="I618" s="20"/>
      <c r="J618" s="20"/>
      <c r="K618" s="20"/>
      <c r="L618" s="20"/>
      <c r="M618" s="48"/>
    </row>
    <row r="619" spans="1:13" x14ac:dyDescent="0.25">
      <c r="A619" s="20"/>
      <c r="B619" s="20"/>
      <c r="C619" s="20"/>
      <c r="D619" s="23"/>
      <c r="E619" s="18" t="s">
        <v>32</v>
      </c>
      <c r="F619" s="24">
        <v>1</v>
      </c>
      <c r="G619" s="25">
        <v>0.56000000000000005</v>
      </c>
      <c r="H619" s="25">
        <v>0</v>
      </c>
      <c r="I619" s="25">
        <v>1.1000000000000001</v>
      </c>
      <c r="J619" s="22">
        <f>OR(F619&lt;&gt;0,G619&lt;&gt;0,H619&lt;&gt;0,I619&lt;&gt;0)*(F619 + (F619 = 0))*(G619 + (G619 = 0))*(H619 + (H619 = 0))*(I619 + (I619 = 0))</f>
        <v>0.62</v>
      </c>
      <c r="K619" s="20"/>
      <c r="L619" s="20"/>
      <c r="M619" s="48"/>
    </row>
    <row r="620" spans="1:13" x14ac:dyDescent="0.25">
      <c r="A620" s="20"/>
      <c r="B620" s="20"/>
      <c r="C620" s="20"/>
      <c r="D620" s="23"/>
      <c r="E620" s="20"/>
      <c r="F620" s="20"/>
      <c r="G620" s="20"/>
      <c r="H620" s="20"/>
      <c r="I620" s="20"/>
      <c r="J620" s="26" t="s">
        <v>62</v>
      </c>
      <c r="K620" s="27">
        <f>J619</f>
        <v>0.62</v>
      </c>
      <c r="L620" s="25">
        <v>204.11</v>
      </c>
      <c r="M620" s="49">
        <f>ROUND(K620*L620,2)</f>
        <v>126.55</v>
      </c>
    </row>
    <row r="621" spans="1:13" x14ac:dyDescent="0.25">
      <c r="A621" s="29"/>
      <c r="B621" s="29"/>
      <c r="C621" s="29"/>
      <c r="D621" s="30"/>
      <c r="E621" s="29"/>
      <c r="F621" s="29"/>
      <c r="G621" s="29"/>
      <c r="H621" s="29"/>
      <c r="I621" s="29"/>
      <c r="J621" s="29"/>
      <c r="K621" s="29"/>
      <c r="L621" s="29"/>
      <c r="M621" s="50"/>
    </row>
    <row r="622" spans="1:13" x14ac:dyDescent="0.25">
      <c r="A622" s="17" t="s">
        <v>28</v>
      </c>
      <c r="B622" s="18" t="s">
        <v>21</v>
      </c>
      <c r="C622" s="18" t="s">
        <v>29</v>
      </c>
      <c r="D622" s="19" t="s">
        <v>30</v>
      </c>
      <c r="E622" s="20"/>
      <c r="F622" s="20"/>
      <c r="G622" s="20"/>
      <c r="H622" s="20"/>
      <c r="I622" s="20"/>
      <c r="J622" s="20"/>
      <c r="K622" s="21">
        <f>K625</f>
        <v>0.56000000000000005</v>
      </c>
      <c r="L622" s="22">
        <f>L625</f>
        <v>29.99</v>
      </c>
      <c r="M622" s="47">
        <f>M625</f>
        <v>16.79</v>
      </c>
    </row>
    <row r="623" spans="1:13" ht="45" x14ac:dyDescent="0.25">
      <c r="A623" s="20"/>
      <c r="B623" s="20"/>
      <c r="C623" s="20"/>
      <c r="D623" s="19" t="s">
        <v>31</v>
      </c>
      <c r="E623" s="20"/>
      <c r="F623" s="20"/>
      <c r="G623" s="20"/>
      <c r="H623" s="20"/>
      <c r="I623" s="20"/>
      <c r="J623" s="20"/>
      <c r="K623" s="20"/>
      <c r="L623" s="20"/>
      <c r="M623" s="48"/>
    </row>
    <row r="624" spans="1:13" x14ac:dyDescent="0.25">
      <c r="A624" s="20"/>
      <c r="B624" s="20"/>
      <c r="C624" s="20"/>
      <c r="D624" s="23"/>
      <c r="E624" s="18" t="s">
        <v>32</v>
      </c>
      <c r="F624" s="24">
        <v>1</v>
      </c>
      <c r="G624" s="25">
        <v>0.56000000000000005</v>
      </c>
      <c r="H624" s="25">
        <v>0</v>
      </c>
      <c r="I624" s="25">
        <v>0</v>
      </c>
      <c r="J624" s="22">
        <f>OR(F624&lt;&gt;0,G624&lt;&gt;0,H624&lt;&gt;0,I624&lt;&gt;0)*(F624 + (F624 = 0))*(G624 + (G624 = 0))*(H624 + (H624 = 0))*(I624 + (I624 = 0))</f>
        <v>0.56000000000000005</v>
      </c>
      <c r="K624" s="20"/>
      <c r="L624" s="20"/>
      <c r="M624" s="48"/>
    </row>
    <row r="625" spans="1:13" x14ac:dyDescent="0.25">
      <c r="A625" s="20"/>
      <c r="B625" s="20"/>
      <c r="C625" s="20"/>
      <c r="D625" s="23"/>
      <c r="E625" s="20"/>
      <c r="F625" s="20"/>
      <c r="G625" s="20"/>
      <c r="H625" s="20"/>
      <c r="I625" s="20"/>
      <c r="J625" s="26" t="s">
        <v>33</v>
      </c>
      <c r="K625" s="27">
        <f>J624</f>
        <v>0.56000000000000005</v>
      </c>
      <c r="L625" s="25">
        <v>29.99</v>
      </c>
      <c r="M625" s="49">
        <f>ROUND(K625*L625,2)</f>
        <v>16.79</v>
      </c>
    </row>
    <row r="626" spans="1:13" x14ac:dyDescent="0.25">
      <c r="A626" s="29"/>
      <c r="B626" s="29"/>
      <c r="C626" s="29"/>
      <c r="D626" s="30"/>
      <c r="E626" s="29"/>
      <c r="F626" s="29"/>
      <c r="G626" s="29"/>
      <c r="H626" s="29"/>
      <c r="I626" s="29"/>
      <c r="J626" s="29"/>
      <c r="K626" s="29"/>
      <c r="L626" s="29"/>
      <c r="M626" s="50"/>
    </row>
    <row r="627" spans="1:13" x14ac:dyDescent="0.25">
      <c r="A627" s="17" t="s">
        <v>49</v>
      </c>
      <c r="B627" s="18" t="s">
        <v>21</v>
      </c>
      <c r="C627" s="18" t="s">
        <v>29</v>
      </c>
      <c r="D627" s="19" t="s">
        <v>50</v>
      </c>
      <c r="E627" s="20"/>
      <c r="F627" s="20"/>
      <c r="G627" s="20"/>
      <c r="H627" s="20"/>
      <c r="I627" s="20"/>
      <c r="J627" s="20"/>
      <c r="K627" s="21">
        <f>K630</f>
        <v>5.3</v>
      </c>
      <c r="L627" s="22">
        <f>L630</f>
        <v>217.15</v>
      </c>
      <c r="M627" s="47">
        <f>M630</f>
        <v>1150.9000000000001</v>
      </c>
    </row>
    <row r="628" spans="1:13" ht="45" x14ac:dyDescent="0.25">
      <c r="A628" s="20"/>
      <c r="B628" s="20"/>
      <c r="C628" s="20"/>
      <c r="D628" s="19" t="s">
        <v>51</v>
      </c>
      <c r="E628" s="20"/>
      <c r="F628" s="20"/>
      <c r="G628" s="20"/>
      <c r="H628" s="20"/>
      <c r="I628" s="20"/>
      <c r="J628" s="20"/>
      <c r="K628" s="20"/>
      <c r="L628" s="20"/>
      <c r="M628" s="48"/>
    </row>
    <row r="629" spans="1:13" x14ac:dyDescent="0.25">
      <c r="A629" s="20"/>
      <c r="B629" s="20"/>
      <c r="C629" s="20"/>
      <c r="D629" s="23"/>
      <c r="E629" s="18" t="s">
        <v>32</v>
      </c>
      <c r="F629" s="24">
        <v>1</v>
      </c>
      <c r="G629" s="25">
        <v>5.3</v>
      </c>
      <c r="H629" s="25">
        <v>0</v>
      </c>
      <c r="I629" s="25">
        <v>0</v>
      </c>
      <c r="J629" s="22">
        <f>OR(F629&lt;&gt;0,G629&lt;&gt;0,H629&lt;&gt;0,I629&lt;&gt;0)*(F629 + (F629 = 0))*(G629 + (G629 = 0))*(H629 + (H629 = 0))*(I629 + (I629 = 0))</f>
        <v>5.3</v>
      </c>
      <c r="K629" s="20"/>
      <c r="L629" s="20"/>
      <c r="M629" s="48"/>
    </row>
    <row r="630" spans="1:13" x14ac:dyDescent="0.25">
      <c r="A630" s="20"/>
      <c r="B630" s="20"/>
      <c r="C630" s="20"/>
      <c r="D630" s="23"/>
      <c r="E630" s="20"/>
      <c r="F630" s="20"/>
      <c r="G630" s="20"/>
      <c r="H630" s="20"/>
      <c r="I630" s="20"/>
      <c r="J630" s="26" t="s">
        <v>52</v>
      </c>
      <c r="K630" s="27">
        <f>J629</f>
        <v>5.3</v>
      </c>
      <c r="L630" s="25">
        <v>217.15</v>
      </c>
      <c r="M630" s="49">
        <f>ROUND(K630*L630,2)</f>
        <v>1150.9000000000001</v>
      </c>
    </row>
    <row r="631" spans="1:13" x14ac:dyDescent="0.25">
      <c r="A631" s="29"/>
      <c r="B631" s="29"/>
      <c r="C631" s="29"/>
      <c r="D631" s="30"/>
      <c r="E631" s="29"/>
      <c r="F631" s="29"/>
      <c r="G631" s="29"/>
      <c r="H631" s="29"/>
      <c r="I631" s="29"/>
      <c r="J631" s="29"/>
      <c r="K631" s="29"/>
      <c r="L631" s="29"/>
      <c r="M631" s="50"/>
    </row>
    <row r="632" spans="1:13" x14ac:dyDescent="0.25">
      <c r="A632" s="17" t="s">
        <v>68</v>
      </c>
      <c r="B632" s="18" t="s">
        <v>21</v>
      </c>
      <c r="C632" s="18" t="s">
        <v>59</v>
      </c>
      <c r="D632" s="19" t="s">
        <v>69</v>
      </c>
      <c r="E632" s="20"/>
      <c r="F632" s="20"/>
      <c r="G632" s="20"/>
      <c r="H632" s="20"/>
      <c r="I632" s="20"/>
      <c r="J632" s="20"/>
      <c r="K632" s="21">
        <f>K635</f>
        <v>0.24</v>
      </c>
      <c r="L632" s="22">
        <f>L635</f>
        <v>70</v>
      </c>
      <c r="M632" s="47">
        <f>M635</f>
        <v>16.8</v>
      </c>
    </row>
    <row r="633" spans="1:13" ht="90" x14ac:dyDescent="0.25">
      <c r="A633" s="20"/>
      <c r="B633" s="20"/>
      <c r="C633" s="20"/>
      <c r="D633" s="19" t="s">
        <v>70</v>
      </c>
      <c r="E633" s="20"/>
      <c r="F633" s="20"/>
      <c r="G633" s="20"/>
      <c r="H633" s="20"/>
      <c r="I633" s="20"/>
      <c r="J633" s="20"/>
      <c r="K633" s="20"/>
      <c r="L633" s="20"/>
      <c r="M633" s="48"/>
    </row>
    <row r="634" spans="1:13" x14ac:dyDescent="0.25">
      <c r="A634" s="20"/>
      <c r="B634" s="20"/>
      <c r="C634" s="20"/>
      <c r="D634" s="23"/>
      <c r="E634" s="18" t="s">
        <v>42</v>
      </c>
      <c r="F634" s="24">
        <v>1</v>
      </c>
      <c r="G634" s="25">
        <v>0.8</v>
      </c>
      <c r="H634" s="25">
        <v>0.3</v>
      </c>
      <c r="I634" s="25">
        <v>0</v>
      </c>
      <c r="J634" s="22">
        <f>OR(F634&lt;&gt;0,G634&lt;&gt;0,H634&lt;&gt;0,I634&lt;&gt;0)*(F634 + (F634 = 0))*(G634 + (G634 = 0))*(H634 + (H634 = 0))*(I634 + (I634 = 0))</f>
        <v>0.24</v>
      </c>
      <c r="K634" s="20"/>
      <c r="L634" s="20"/>
      <c r="M634" s="48"/>
    </row>
    <row r="635" spans="1:13" x14ac:dyDescent="0.25">
      <c r="A635" s="20"/>
      <c r="B635" s="20"/>
      <c r="C635" s="20"/>
      <c r="D635" s="23"/>
      <c r="E635" s="20"/>
      <c r="F635" s="20"/>
      <c r="G635" s="20"/>
      <c r="H635" s="20"/>
      <c r="I635" s="20"/>
      <c r="J635" s="26" t="s">
        <v>72</v>
      </c>
      <c r="K635" s="27">
        <f>J634</f>
        <v>0.24</v>
      </c>
      <c r="L635" s="25">
        <v>70</v>
      </c>
      <c r="M635" s="49">
        <f>ROUND(K635*L635,2)</f>
        <v>16.8</v>
      </c>
    </row>
    <row r="636" spans="1:13" x14ac:dyDescent="0.25">
      <c r="A636" s="29"/>
      <c r="B636" s="29"/>
      <c r="C636" s="29"/>
      <c r="D636" s="30"/>
      <c r="E636" s="29"/>
      <c r="F636" s="29"/>
      <c r="G636" s="29"/>
      <c r="H636" s="29"/>
      <c r="I636" s="29"/>
      <c r="J636" s="29"/>
      <c r="K636" s="29"/>
      <c r="L636" s="29"/>
      <c r="M636" s="50"/>
    </row>
    <row r="637" spans="1:13" x14ac:dyDescent="0.25">
      <c r="A637" s="20"/>
      <c r="B637" s="20"/>
      <c r="C637" s="20"/>
      <c r="D637" s="23"/>
      <c r="E637" s="20"/>
      <c r="F637" s="20"/>
      <c r="G637" s="20"/>
      <c r="H637" s="20"/>
      <c r="I637" s="20"/>
      <c r="J637" s="26" t="s">
        <v>317</v>
      </c>
      <c r="K637" s="31">
        <v>1</v>
      </c>
      <c r="L637" s="28">
        <f>M591+M596+M602+M607+M612+M617+M622+M627+M632</f>
        <v>2307.54</v>
      </c>
      <c r="M637" s="49">
        <f>ROUND(K637*L637,2)</f>
        <v>2307.54</v>
      </c>
    </row>
    <row r="638" spans="1:13" x14ac:dyDescent="0.25">
      <c r="A638" s="29"/>
      <c r="B638" s="29"/>
      <c r="C638" s="29"/>
      <c r="D638" s="30"/>
      <c r="E638" s="29"/>
      <c r="F638" s="29"/>
      <c r="G638" s="29"/>
      <c r="H638" s="29"/>
      <c r="I638" s="29"/>
      <c r="J638" s="29"/>
      <c r="K638" s="29"/>
      <c r="L638" s="29"/>
      <c r="M638" s="50"/>
    </row>
    <row r="639" spans="1:13" x14ac:dyDescent="0.25">
      <c r="A639" s="20"/>
      <c r="B639" s="20"/>
      <c r="C639" s="20"/>
      <c r="D639" s="23"/>
      <c r="E639" s="20"/>
      <c r="F639" s="20"/>
      <c r="G639" s="20"/>
      <c r="H639" s="20"/>
      <c r="I639" s="20"/>
      <c r="J639" s="26" t="s">
        <v>318</v>
      </c>
      <c r="K639" s="32">
        <v>1</v>
      </c>
      <c r="L639" s="28">
        <f>M590</f>
        <v>2307.54</v>
      </c>
      <c r="M639" s="49">
        <f>ROUND(K639*L639,2)</f>
        <v>2307.54</v>
      </c>
    </row>
    <row r="640" spans="1:13" x14ac:dyDescent="0.25">
      <c r="A640" s="29"/>
      <c r="B640" s="29"/>
      <c r="C640" s="29"/>
      <c r="D640" s="30"/>
      <c r="E640" s="29"/>
      <c r="F640" s="29"/>
      <c r="G640" s="29"/>
      <c r="H640" s="29"/>
      <c r="I640" s="29"/>
      <c r="J640" s="29"/>
      <c r="K640" s="29"/>
      <c r="L640" s="29"/>
      <c r="M640" s="50"/>
    </row>
    <row r="641" spans="1:13" collapsed="1" x14ac:dyDescent="0.25">
      <c r="A641" s="7" t="s">
        <v>319</v>
      </c>
      <c r="B641" s="7" t="s">
        <v>15</v>
      </c>
      <c r="C641" s="7" t="s">
        <v>16</v>
      </c>
      <c r="D641" s="8" t="s">
        <v>320</v>
      </c>
      <c r="E641" s="9"/>
      <c r="F641" s="9"/>
      <c r="G641" s="9"/>
      <c r="H641" s="9"/>
      <c r="I641" s="9"/>
      <c r="J641" s="9"/>
      <c r="K641" s="10">
        <f>K686</f>
        <v>1</v>
      </c>
      <c r="L641" s="11">
        <f>L686</f>
        <v>1985.21</v>
      </c>
      <c r="M641" s="45">
        <f>M686</f>
        <v>1985.21</v>
      </c>
    </row>
    <row r="642" spans="1:13" x14ac:dyDescent="0.25">
      <c r="A642" s="12" t="s">
        <v>321</v>
      </c>
      <c r="B642" s="12" t="s">
        <v>15</v>
      </c>
      <c r="C642" s="12" t="s">
        <v>16</v>
      </c>
      <c r="D642" s="13" t="s">
        <v>19</v>
      </c>
      <c r="E642" s="14"/>
      <c r="F642" s="14"/>
      <c r="G642" s="14"/>
      <c r="H642" s="14"/>
      <c r="I642" s="14"/>
      <c r="J642" s="14"/>
      <c r="K642" s="15">
        <f>K684</f>
        <v>1</v>
      </c>
      <c r="L642" s="16">
        <f>L684</f>
        <v>1985.21</v>
      </c>
      <c r="M642" s="46">
        <f>M684</f>
        <v>1985.21</v>
      </c>
    </row>
    <row r="643" spans="1:13" x14ac:dyDescent="0.25">
      <c r="A643" s="17" t="s">
        <v>322</v>
      </c>
      <c r="B643" s="18" t="s">
        <v>21</v>
      </c>
      <c r="C643" s="18" t="s">
        <v>64</v>
      </c>
      <c r="D643" s="19" t="s">
        <v>323</v>
      </c>
      <c r="E643" s="20"/>
      <c r="F643" s="20"/>
      <c r="G643" s="20"/>
      <c r="H643" s="20"/>
      <c r="I643" s="20"/>
      <c r="J643" s="20"/>
      <c r="K643" s="21">
        <f>K646</f>
        <v>2</v>
      </c>
      <c r="L643" s="22">
        <f>L646</f>
        <v>9.5</v>
      </c>
      <c r="M643" s="47">
        <f>M646</f>
        <v>19</v>
      </c>
    </row>
    <row r="644" spans="1:13" ht="45" x14ac:dyDescent="0.25">
      <c r="A644" s="20"/>
      <c r="B644" s="20"/>
      <c r="C644" s="20"/>
      <c r="D644" s="19" t="s">
        <v>324</v>
      </c>
      <c r="E644" s="20"/>
      <c r="F644" s="20"/>
      <c r="G644" s="20"/>
      <c r="H644" s="20"/>
      <c r="I644" s="20"/>
      <c r="J644" s="20"/>
      <c r="K644" s="20"/>
      <c r="L644" s="20"/>
      <c r="M644" s="48"/>
    </row>
    <row r="645" spans="1:13" x14ac:dyDescent="0.25">
      <c r="A645" s="20"/>
      <c r="B645" s="20"/>
      <c r="C645" s="20"/>
      <c r="D645" s="23"/>
      <c r="E645" s="18" t="s">
        <v>280</v>
      </c>
      <c r="F645" s="24">
        <v>2</v>
      </c>
      <c r="G645" s="25">
        <v>0</v>
      </c>
      <c r="H645" s="25">
        <v>0</v>
      </c>
      <c r="I645" s="25">
        <v>0</v>
      </c>
      <c r="J645" s="22">
        <f>OR(F645&lt;&gt;0,G645&lt;&gt;0,H645&lt;&gt;0,I645&lt;&gt;0)*(F645 + (F645 = 0))*(G645 + (G645 = 0))*(H645 + (H645 = 0))*(I645 + (I645 = 0))</f>
        <v>2</v>
      </c>
      <c r="K645" s="20"/>
      <c r="L645" s="20"/>
      <c r="M645" s="48"/>
    </row>
    <row r="646" spans="1:13" x14ac:dyDescent="0.25">
      <c r="A646" s="20"/>
      <c r="B646" s="20"/>
      <c r="C646" s="20"/>
      <c r="D646" s="23"/>
      <c r="E646" s="20"/>
      <c r="F646" s="20"/>
      <c r="G646" s="20"/>
      <c r="H646" s="20"/>
      <c r="I646" s="20"/>
      <c r="J646" s="26" t="s">
        <v>325</v>
      </c>
      <c r="K646" s="27">
        <f>J645</f>
        <v>2</v>
      </c>
      <c r="L646" s="25">
        <v>9.5</v>
      </c>
      <c r="M646" s="49">
        <f>ROUND(K646*L646,2)</f>
        <v>19</v>
      </c>
    </row>
    <row r="647" spans="1:13" x14ac:dyDescent="0.25">
      <c r="A647" s="29"/>
      <c r="B647" s="29"/>
      <c r="C647" s="29"/>
      <c r="D647" s="30"/>
      <c r="E647" s="29"/>
      <c r="F647" s="29"/>
      <c r="G647" s="29"/>
      <c r="H647" s="29"/>
      <c r="I647" s="29"/>
      <c r="J647" s="29"/>
      <c r="K647" s="29"/>
      <c r="L647" s="29"/>
      <c r="M647" s="50"/>
    </row>
    <row r="648" spans="1:13" x14ac:dyDescent="0.25">
      <c r="A648" s="17" t="s">
        <v>39</v>
      </c>
      <c r="B648" s="18" t="s">
        <v>21</v>
      </c>
      <c r="C648" s="18" t="s">
        <v>29</v>
      </c>
      <c r="D648" s="19" t="s">
        <v>40</v>
      </c>
      <c r="E648" s="20"/>
      <c r="F648" s="20"/>
      <c r="G648" s="20"/>
      <c r="H648" s="20"/>
      <c r="I648" s="20"/>
      <c r="J648" s="20"/>
      <c r="K648" s="21">
        <f>K651</f>
        <v>1</v>
      </c>
      <c r="L648" s="22">
        <f>L651</f>
        <v>41.15</v>
      </c>
      <c r="M648" s="47">
        <f>M651</f>
        <v>41.15</v>
      </c>
    </row>
    <row r="649" spans="1:13" ht="45" x14ac:dyDescent="0.25">
      <c r="A649" s="20"/>
      <c r="B649" s="20"/>
      <c r="C649" s="20"/>
      <c r="D649" s="19" t="s">
        <v>41</v>
      </c>
      <c r="E649" s="20"/>
      <c r="F649" s="20"/>
      <c r="G649" s="20"/>
      <c r="H649" s="20"/>
      <c r="I649" s="20"/>
      <c r="J649" s="20"/>
      <c r="K649" s="20"/>
      <c r="L649" s="20"/>
      <c r="M649" s="48"/>
    </row>
    <row r="650" spans="1:13" x14ac:dyDescent="0.25">
      <c r="A650" s="20"/>
      <c r="B650" s="20"/>
      <c r="C650" s="20"/>
      <c r="D650" s="23"/>
      <c r="E650" s="18" t="s">
        <v>326</v>
      </c>
      <c r="F650" s="24">
        <v>1</v>
      </c>
      <c r="G650" s="25">
        <v>0</v>
      </c>
      <c r="H650" s="25">
        <v>0</v>
      </c>
      <c r="I650" s="25">
        <v>0</v>
      </c>
      <c r="J650" s="22">
        <f>OR(F650&lt;&gt;0,G650&lt;&gt;0,H650&lt;&gt;0,I650&lt;&gt;0)*(F650 + (F650 = 0))*(G650 + (G650 = 0))*(H650 + (H650 = 0))*(I650 + (I650 = 0))</f>
        <v>1</v>
      </c>
      <c r="K650" s="20"/>
      <c r="L650" s="20"/>
      <c r="M650" s="48"/>
    </row>
    <row r="651" spans="1:13" x14ac:dyDescent="0.25">
      <c r="A651" s="20"/>
      <c r="B651" s="20"/>
      <c r="C651" s="20"/>
      <c r="D651" s="23"/>
      <c r="E651" s="20"/>
      <c r="F651" s="20"/>
      <c r="G651" s="20"/>
      <c r="H651" s="20"/>
      <c r="I651" s="20"/>
      <c r="J651" s="26" t="s">
        <v>48</v>
      </c>
      <c r="K651" s="27">
        <f>J650</f>
        <v>1</v>
      </c>
      <c r="L651" s="25">
        <v>41.15</v>
      </c>
      <c r="M651" s="49">
        <f>ROUND(K651*L651,2)</f>
        <v>41.15</v>
      </c>
    </row>
    <row r="652" spans="1:13" x14ac:dyDescent="0.25">
      <c r="A652" s="29"/>
      <c r="B652" s="29"/>
      <c r="C652" s="29"/>
      <c r="D652" s="30"/>
      <c r="E652" s="29"/>
      <c r="F652" s="29"/>
      <c r="G652" s="29"/>
      <c r="H652" s="29"/>
      <c r="I652" s="29"/>
      <c r="J652" s="29"/>
      <c r="K652" s="29"/>
      <c r="L652" s="29"/>
      <c r="M652" s="50"/>
    </row>
    <row r="653" spans="1:13" x14ac:dyDescent="0.25">
      <c r="A653" s="17" t="s">
        <v>82</v>
      </c>
      <c r="B653" s="18" t="s">
        <v>21</v>
      </c>
      <c r="C653" s="18" t="s">
        <v>29</v>
      </c>
      <c r="D653" s="19" t="s">
        <v>83</v>
      </c>
      <c r="E653" s="20"/>
      <c r="F653" s="20"/>
      <c r="G653" s="20"/>
      <c r="H653" s="20"/>
      <c r="I653" s="20"/>
      <c r="J653" s="20"/>
      <c r="K653" s="21">
        <f>K656</f>
        <v>2.2999999999999998</v>
      </c>
      <c r="L653" s="22">
        <f>L656</f>
        <v>157.01</v>
      </c>
      <c r="M653" s="47">
        <f>M656</f>
        <v>361.12</v>
      </c>
    </row>
    <row r="654" spans="1:13" ht="67.5" x14ac:dyDescent="0.25">
      <c r="A654" s="20"/>
      <c r="B654" s="20"/>
      <c r="C654" s="20"/>
      <c r="D654" s="19" t="s">
        <v>84</v>
      </c>
      <c r="E654" s="20"/>
      <c r="F654" s="20"/>
      <c r="G654" s="20"/>
      <c r="H654" s="20"/>
      <c r="I654" s="20"/>
      <c r="J654" s="20"/>
      <c r="K654" s="20"/>
      <c r="L654" s="20"/>
      <c r="M654" s="48"/>
    </row>
    <row r="655" spans="1:13" x14ac:dyDescent="0.25">
      <c r="A655" s="20"/>
      <c r="B655" s="20"/>
      <c r="C655" s="20"/>
      <c r="D655" s="23"/>
      <c r="E655" s="18" t="s">
        <v>326</v>
      </c>
      <c r="F655" s="24">
        <v>1</v>
      </c>
      <c r="G655" s="25">
        <v>2.2999999999999998</v>
      </c>
      <c r="H655" s="25">
        <v>0</v>
      </c>
      <c r="I655" s="25">
        <v>0</v>
      </c>
      <c r="J655" s="22">
        <f>OR(F655&lt;&gt;0,G655&lt;&gt;0,H655&lt;&gt;0,I655&lt;&gt;0)*(F655 + (F655 = 0))*(G655 + (G655 = 0))*(H655 + (H655 = 0))*(I655 + (I655 = 0))</f>
        <v>2.2999999999999998</v>
      </c>
      <c r="K655" s="20"/>
      <c r="L655" s="20"/>
      <c r="M655" s="48"/>
    </row>
    <row r="656" spans="1:13" x14ac:dyDescent="0.25">
      <c r="A656" s="20"/>
      <c r="B656" s="20"/>
      <c r="C656" s="20"/>
      <c r="D656" s="23"/>
      <c r="E656" s="20"/>
      <c r="F656" s="20"/>
      <c r="G656" s="20"/>
      <c r="H656" s="20"/>
      <c r="I656" s="20"/>
      <c r="J656" s="26" t="s">
        <v>85</v>
      </c>
      <c r="K656" s="27">
        <f>J655</f>
        <v>2.2999999999999998</v>
      </c>
      <c r="L656" s="25">
        <v>157.01</v>
      </c>
      <c r="M656" s="49">
        <f>ROUND(K656*L656,2)</f>
        <v>361.12</v>
      </c>
    </row>
    <row r="657" spans="1:13" x14ac:dyDescent="0.25">
      <c r="A657" s="29"/>
      <c r="B657" s="29"/>
      <c r="C657" s="29"/>
      <c r="D657" s="30"/>
      <c r="E657" s="29"/>
      <c r="F657" s="29"/>
      <c r="G657" s="29"/>
      <c r="H657" s="29"/>
      <c r="I657" s="29"/>
      <c r="J657" s="29"/>
      <c r="K657" s="29"/>
      <c r="L657" s="29"/>
      <c r="M657" s="50"/>
    </row>
    <row r="658" spans="1:13" x14ac:dyDescent="0.25">
      <c r="A658" s="17" t="s">
        <v>63</v>
      </c>
      <c r="B658" s="18" t="s">
        <v>21</v>
      </c>
      <c r="C658" s="18" t="s">
        <v>64</v>
      </c>
      <c r="D658" s="19" t="s">
        <v>65</v>
      </c>
      <c r="E658" s="20"/>
      <c r="F658" s="20"/>
      <c r="G658" s="20"/>
      <c r="H658" s="20"/>
      <c r="I658" s="20"/>
      <c r="J658" s="20"/>
      <c r="K658" s="21">
        <f>K662</f>
        <v>4</v>
      </c>
      <c r="L658" s="22">
        <f>L662</f>
        <v>49.5</v>
      </c>
      <c r="M658" s="47">
        <f>M662</f>
        <v>198</v>
      </c>
    </row>
    <row r="659" spans="1:13" ht="33.75" x14ac:dyDescent="0.25">
      <c r="A659" s="20"/>
      <c r="B659" s="20"/>
      <c r="C659" s="20"/>
      <c r="D659" s="19" t="s">
        <v>66</v>
      </c>
      <c r="E659" s="20"/>
      <c r="F659" s="20"/>
      <c r="G659" s="20"/>
      <c r="H659" s="20"/>
      <c r="I659" s="20"/>
      <c r="J659" s="20"/>
      <c r="K659" s="20"/>
      <c r="L659" s="20"/>
      <c r="M659" s="48"/>
    </row>
    <row r="660" spans="1:13" x14ac:dyDescent="0.25">
      <c r="A660" s="20"/>
      <c r="B660" s="20"/>
      <c r="C660" s="20"/>
      <c r="D660" s="23"/>
      <c r="E660" s="18" t="s">
        <v>280</v>
      </c>
      <c r="F660" s="24">
        <v>2</v>
      </c>
      <c r="G660" s="25">
        <v>0</v>
      </c>
      <c r="H660" s="25">
        <v>0</v>
      </c>
      <c r="I660" s="25">
        <v>0</v>
      </c>
      <c r="J660" s="22">
        <f>OR(F660&lt;&gt;0,G660&lt;&gt;0,H660&lt;&gt;0,I660&lt;&gt;0)*(F660 + (F660 = 0))*(G660 + (G660 = 0))*(H660 + (H660 = 0))*(I660 + (I660 = 0))</f>
        <v>2</v>
      </c>
      <c r="K660" s="20"/>
      <c r="L660" s="20"/>
      <c r="M660" s="48"/>
    </row>
    <row r="661" spans="1:13" x14ac:dyDescent="0.25">
      <c r="A661" s="20"/>
      <c r="B661" s="20"/>
      <c r="C661" s="20"/>
      <c r="D661" s="23"/>
      <c r="E661" s="18" t="s">
        <v>326</v>
      </c>
      <c r="F661" s="24">
        <v>2</v>
      </c>
      <c r="G661" s="25">
        <v>0</v>
      </c>
      <c r="H661" s="25">
        <v>0</v>
      </c>
      <c r="I661" s="25">
        <v>0</v>
      </c>
      <c r="J661" s="22">
        <f>OR(F661&lt;&gt;0,G661&lt;&gt;0,H661&lt;&gt;0,I661&lt;&gt;0)*(F661 + (F661 = 0))*(G661 + (G661 = 0))*(H661 + (H661 = 0))*(I661 + (I661 = 0))</f>
        <v>2</v>
      </c>
      <c r="K661" s="20"/>
      <c r="L661" s="20"/>
      <c r="M661" s="48"/>
    </row>
    <row r="662" spans="1:13" x14ac:dyDescent="0.25">
      <c r="A662" s="20"/>
      <c r="B662" s="20"/>
      <c r="C662" s="20"/>
      <c r="D662" s="23"/>
      <c r="E662" s="20"/>
      <c r="F662" s="20"/>
      <c r="G662" s="20"/>
      <c r="H662" s="20"/>
      <c r="I662" s="20"/>
      <c r="J662" s="26" t="s">
        <v>67</v>
      </c>
      <c r="K662" s="27">
        <f>SUM(J660:J661)</f>
        <v>4</v>
      </c>
      <c r="L662" s="25">
        <v>49.5</v>
      </c>
      <c r="M662" s="49">
        <f>ROUND(K662*L662,2)</f>
        <v>198</v>
      </c>
    </row>
    <row r="663" spans="1:13" x14ac:dyDescent="0.25">
      <c r="A663" s="29"/>
      <c r="B663" s="29"/>
      <c r="C663" s="29"/>
      <c r="D663" s="30"/>
      <c r="E663" s="29"/>
      <c r="F663" s="29"/>
      <c r="G663" s="29"/>
      <c r="H663" s="29"/>
      <c r="I663" s="29"/>
      <c r="J663" s="29"/>
      <c r="K663" s="29"/>
      <c r="L663" s="29"/>
      <c r="M663" s="50"/>
    </row>
    <row r="664" spans="1:13" x14ac:dyDescent="0.25">
      <c r="A664" s="17" t="s">
        <v>58</v>
      </c>
      <c r="B664" s="18" t="s">
        <v>21</v>
      </c>
      <c r="C664" s="18" t="s">
        <v>59</v>
      </c>
      <c r="D664" s="19" t="s">
        <v>60</v>
      </c>
      <c r="E664" s="20"/>
      <c r="F664" s="20"/>
      <c r="G664" s="20"/>
      <c r="H664" s="20"/>
      <c r="I664" s="20"/>
      <c r="J664" s="20"/>
      <c r="K664" s="21">
        <f>K667</f>
        <v>0.66</v>
      </c>
      <c r="L664" s="22">
        <f>L667</f>
        <v>204.11</v>
      </c>
      <c r="M664" s="47">
        <f>M667</f>
        <v>134.71</v>
      </c>
    </row>
    <row r="665" spans="1:13" ht="56.25" x14ac:dyDescent="0.25">
      <c r="A665" s="20"/>
      <c r="B665" s="20"/>
      <c r="C665" s="20"/>
      <c r="D665" s="19" t="s">
        <v>61</v>
      </c>
      <c r="E665" s="20"/>
      <c r="F665" s="20"/>
      <c r="G665" s="20"/>
      <c r="H665" s="20"/>
      <c r="I665" s="20"/>
      <c r="J665" s="20"/>
      <c r="K665" s="20"/>
      <c r="L665" s="20"/>
      <c r="M665" s="48"/>
    </row>
    <row r="666" spans="1:13" x14ac:dyDescent="0.25">
      <c r="A666" s="20"/>
      <c r="B666" s="20"/>
      <c r="C666" s="20"/>
      <c r="D666" s="23"/>
      <c r="E666" s="18" t="s">
        <v>326</v>
      </c>
      <c r="F666" s="24">
        <v>1</v>
      </c>
      <c r="G666" s="25">
        <v>0.6</v>
      </c>
      <c r="H666" s="25">
        <v>0</v>
      </c>
      <c r="I666" s="25">
        <v>1.1000000000000001</v>
      </c>
      <c r="J666" s="22">
        <f>OR(F666&lt;&gt;0,G666&lt;&gt;0,H666&lt;&gt;0,I666&lt;&gt;0)*(F666 + (F666 = 0))*(G666 + (G666 = 0))*(H666 + (H666 = 0))*(I666 + (I666 = 0))</f>
        <v>0.66</v>
      </c>
      <c r="K666" s="20"/>
      <c r="L666" s="20"/>
      <c r="M666" s="48"/>
    </row>
    <row r="667" spans="1:13" x14ac:dyDescent="0.25">
      <c r="A667" s="20"/>
      <c r="B667" s="20"/>
      <c r="C667" s="20"/>
      <c r="D667" s="23"/>
      <c r="E667" s="20"/>
      <c r="F667" s="20"/>
      <c r="G667" s="20"/>
      <c r="H667" s="20"/>
      <c r="I667" s="20"/>
      <c r="J667" s="26" t="s">
        <v>62</v>
      </c>
      <c r="K667" s="27">
        <f>J666</f>
        <v>0.66</v>
      </c>
      <c r="L667" s="25">
        <v>204.11</v>
      </c>
      <c r="M667" s="49">
        <f>ROUND(K667*L667,2)</f>
        <v>134.71</v>
      </c>
    </row>
    <row r="668" spans="1:13" x14ac:dyDescent="0.25">
      <c r="A668" s="29"/>
      <c r="B668" s="29"/>
      <c r="C668" s="29"/>
      <c r="D668" s="30"/>
      <c r="E668" s="29"/>
      <c r="F668" s="29"/>
      <c r="G668" s="29"/>
      <c r="H668" s="29"/>
      <c r="I668" s="29"/>
      <c r="J668" s="29"/>
      <c r="K668" s="29"/>
      <c r="L668" s="29"/>
      <c r="M668" s="50"/>
    </row>
    <row r="669" spans="1:13" x14ac:dyDescent="0.25">
      <c r="A669" s="17" t="s">
        <v>28</v>
      </c>
      <c r="B669" s="18" t="s">
        <v>21</v>
      </c>
      <c r="C669" s="18" t="s">
        <v>29</v>
      </c>
      <c r="D669" s="19" t="s">
        <v>30</v>
      </c>
      <c r="E669" s="20"/>
      <c r="F669" s="20"/>
      <c r="G669" s="20"/>
      <c r="H669" s="20"/>
      <c r="I669" s="20"/>
      <c r="J669" s="20"/>
      <c r="K669" s="21">
        <f>K672</f>
        <v>2.2999999999999998</v>
      </c>
      <c r="L669" s="22">
        <f>L672</f>
        <v>29.99</v>
      </c>
      <c r="M669" s="47">
        <f>M672</f>
        <v>68.98</v>
      </c>
    </row>
    <row r="670" spans="1:13" ht="45" x14ac:dyDescent="0.25">
      <c r="A670" s="20"/>
      <c r="B670" s="20"/>
      <c r="C670" s="20"/>
      <c r="D670" s="19" t="s">
        <v>31</v>
      </c>
      <c r="E670" s="20"/>
      <c r="F670" s="20"/>
      <c r="G670" s="20"/>
      <c r="H670" s="20"/>
      <c r="I670" s="20"/>
      <c r="J670" s="20"/>
      <c r="K670" s="20"/>
      <c r="L670" s="20"/>
      <c r="M670" s="48"/>
    </row>
    <row r="671" spans="1:13" x14ac:dyDescent="0.25">
      <c r="A671" s="20"/>
      <c r="B671" s="20"/>
      <c r="C671" s="20"/>
      <c r="D671" s="23"/>
      <c r="E671" s="18" t="s">
        <v>326</v>
      </c>
      <c r="F671" s="24">
        <v>1</v>
      </c>
      <c r="G671" s="25">
        <v>2.2999999999999998</v>
      </c>
      <c r="H671" s="25">
        <v>0</v>
      </c>
      <c r="I671" s="25">
        <v>0</v>
      </c>
      <c r="J671" s="22">
        <f>OR(F671&lt;&gt;0,G671&lt;&gt;0,H671&lt;&gt;0,I671&lt;&gt;0)*(F671 + (F671 = 0))*(G671 + (G671 = 0))*(H671 + (H671 = 0))*(I671 + (I671 = 0))</f>
        <v>2.2999999999999998</v>
      </c>
      <c r="K671" s="20"/>
      <c r="L671" s="20"/>
      <c r="M671" s="48"/>
    </row>
    <row r="672" spans="1:13" x14ac:dyDescent="0.25">
      <c r="A672" s="20"/>
      <c r="B672" s="20"/>
      <c r="C672" s="20"/>
      <c r="D672" s="23"/>
      <c r="E672" s="20"/>
      <c r="F672" s="20"/>
      <c r="G672" s="20"/>
      <c r="H672" s="20"/>
      <c r="I672" s="20"/>
      <c r="J672" s="26" t="s">
        <v>33</v>
      </c>
      <c r="K672" s="27">
        <f>J671</f>
        <v>2.2999999999999998</v>
      </c>
      <c r="L672" s="25">
        <v>29.99</v>
      </c>
      <c r="M672" s="49">
        <f>ROUND(K672*L672,2)</f>
        <v>68.98</v>
      </c>
    </row>
    <row r="673" spans="1:13" x14ac:dyDescent="0.25">
      <c r="A673" s="29"/>
      <c r="B673" s="29"/>
      <c r="C673" s="29"/>
      <c r="D673" s="30"/>
      <c r="E673" s="29"/>
      <c r="F673" s="29"/>
      <c r="G673" s="29"/>
      <c r="H673" s="29"/>
      <c r="I673" s="29"/>
      <c r="J673" s="29"/>
      <c r="K673" s="29"/>
      <c r="L673" s="29"/>
      <c r="M673" s="50"/>
    </row>
    <row r="674" spans="1:13" x14ac:dyDescent="0.25">
      <c r="A674" s="17" t="s">
        <v>187</v>
      </c>
      <c r="B674" s="18" t="s">
        <v>21</v>
      </c>
      <c r="C674" s="18" t="s">
        <v>64</v>
      </c>
      <c r="D674" s="19" t="s">
        <v>188</v>
      </c>
      <c r="E674" s="20"/>
      <c r="F674" s="20"/>
      <c r="G674" s="20"/>
      <c r="H674" s="20"/>
      <c r="I674" s="20"/>
      <c r="J674" s="20"/>
      <c r="K674" s="21">
        <f>K677</f>
        <v>2</v>
      </c>
      <c r="L674" s="22">
        <f>L677</f>
        <v>114.25</v>
      </c>
      <c r="M674" s="47">
        <f>M677</f>
        <v>228.5</v>
      </c>
    </row>
    <row r="675" spans="1:13" ht="67.5" x14ac:dyDescent="0.25">
      <c r="A675" s="20"/>
      <c r="B675" s="20"/>
      <c r="C675" s="20"/>
      <c r="D675" s="19" t="s">
        <v>189</v>
      </c>
      <c r="E675" s="20"/>
      <c r="F675" s="20"/>
      <c r="G675" s="20"/>
      <c r="H675" s="20"/>
      <c r="I675" s="20"/>
      <c r="J675" s="20"/>
      <c r="K675" s="20"/>
      <c r="L675" s="20"/>
      <c r="M675" s="48"/>
    </row>
    <row r="676" spans="1:13" x14ac:dyDescent="0.25">
      <c r="A676" s="20"/>
      <c r="B676" s="20"/>
      <c r="C676" s="20"/>
      <c r="D676" s="23"/>
      <c r="E676" s="18" t="s">
        <v>71</v>
      </c>
      <c r="F676" s="24">
        <v>2</v>
      </c>
      <c r="G676" s="25">
        <v>0</v>
      </c>
      <c r="H676" s="25">
        <v>0</v>
      </c>
      <c r="I676" s="25">
        <v>0</v>
      </c>
      <c r="J676" s="22">
        <f>OR(F676&lt;&gt;0,G676&lt;&gt;0,H676&lt;&gt;0,I676&lt;&gt;0)*(F676 + (F676 = 0))*(G676 + (G676 = 0))*(H676 + (H676 = 0))*(I676 + (I676 = 0))</f>
        <v>2</v>
      </c>
      <c r="K676" s="20"/>
      <c r="L676" s="20"/>
      <c r="M676" s="48"/>
    </row>
    <row r="677" spans="1:13" x14ac:dyDescent="0.25">
      <c r="A677" s="20"/>
      <c r="B677" s="20"/>
      <c r="C677" s="20"/>
      <c r="D677" s="23"/>
      <c r="E677" s="20"/>
      <c r="F677" s="20"/>
      <c r="G677" s="20"/>
      <c r="H677" s="20"/>
      <c r="I677" s="20"/>
      <c r="J677" s="26" t="s">
        <v>190</v>
      </c>
      <c r="K677" s="27">
        <f>J676</f>
        <v>2</v>
      </c>
      <c r="L677" s="25">
        <v>114.25</v>
      </c>
      <c r="M677" s="49">
        <f>ROUND(K677*L677,2)</f>
        <v>228.5</v>
      </c>
    </row>
    <row r="678" spans="1:13" x14ac:dyDescent="0.25">
      <c r="A678" s="29"/>
      <c r="B678" s="29"/>
      <c r="C678" s="29"/>
      <c r="D678" s="30"/>
      <c r="E678" s="29"/>
      <c r="F678" s="29"/>
      <c r="G678" s="29"/>
      <c r="H678" s="29"/>
      <c r="I678" s="29"/>
      <c r="J678" s="29"/>
      <c r="K678" s="29"/>
      <c r="L678" s="29"/>
      <c r="M678" s="50"/>
    </row>
    <row r="679" spans="1:13" x14ac:dyDescent="0.25">
      <c r="A679" s="17" t="s">
        <v>49</v>
      </c>
      <c r="B679" s="18" t="s">
        <v>21</v>
      </c>
      <c r="C679" s="18" t="s">
        <v>29</v>
      </c>
      <c r="D679" s="19" t="s">
        <v>50</v>
      </c>
      <c r="E679" s="20"/>
      <c r="F679" s="20"/>
      <c r="G679" s="20"/>
      <c r="H679" s="20"/>
      <c r="I679" s="20"/>
      <c r="J679" s="20"/>
      <c r="K679" s="21">
        <f>K682</f>
        <v>4.3</v>
      </c>
      <c r="L679" s="22">
        <f>L682</f>
        <v>217.15</v>
      </c>
      <c r="M679" s="47">
        <f>M682</f>
        <v>933.75</v>
      </c>
    </row>
    <row r="680" spans="1:13" ht="45" x14ac:dyDescent="0.25">
      <c r="A680" s="20"/>
      <c r="B680" s="20"/>
      <c r="C680" s="20"/>
      <c r="D680" s="19" t="s">
        <v>51</v>
      </c>
      <c r="E680" s="20"/>
      <c r="F680" s="20"/>
      <c r="G680" s="20"/>
      <c r="H680" s="20"/>
      <c r="I680" s="20"/>
      <c r="J680" s="20"/>
      <c r="K680" s="20"/>
      <c r="L680" s="20"/>
      <c r="M680" s="48"/>
    </row>
    <row r="681" spans="1:13" x14ac:dyDescent="0.25">
      <c r="A681" s="20"/>
      <c r="B681" s="20"/>
      <c r="C681" s="20"/>
      <c r="D681" s="23"/>
      <c r="E681" s="18" t="s">
        <v>326</v>
      </c>
      <c r="F681" s="24">
        <v>1</v>
      </c>
      <c r="G681" s="25">
        <v>4.3</v>
      </c>
      <c r="H681" s="25">
        <v>0</v>
      </c>
      <c r="I681" s="25">
        <v>0</v>
      </c>
      <c r="J681" s="22">
        <f>OR(F681&lt;&gt;0,G681&lt;&gt;0,H681&lt;&gt;0,I681&lt;&gt;0)*(F681 + (F681 = 0))*(G681 + (G681 = 0))*(H681 + (H681 = 0))*(I681 + (I681 = 0))</f>
        <v>4.3</v>
      </c>
      <c r="K681" s="20"/>
      <c r="L681" s="20"/>
      <c r="M681" s="48"/>
    </row>
    <row r="682" spans="1:13" x14ac:dyDescent="0.25">
      <c r="A682" s="20"/>
      <c r="B682" s="20"/>
      <c r="C682" s="20"/>
      <c r="D682" s="23"/>
      <c r="E682" s="20"/>
      <c r="F682" s="20"/>
      <c r="G682" s="20"/>
      <c r="H682" s="20"/>
      <c r="I682" s="20"/>
      <c r="J682" s="26" t="s">
        <v>52</v>
      </c>
      <c r="K682" s="27">
        <f>J681</f>
        <v>4.3</v>
      </c>
      <c r="L682" s="25">
        <v>217.15</v>
      </c>
      <c r="M682" s="49">
        <f>ROUND(K682*L682,2)</f>
        <v>933.75</v>
      </c>
    </row>
    <row r="683" spans="1:13" x14ac:dyDescent="0.25">
      <c r="A683" s="29"/>
      <c r="B683" s="29"/>
      <c r="C683" s="29"/>
      <c r="D683" s="30"/>
      <c r="E683" s="29"/>
      <c r="F683" s="29"/>
      <c r="G683" s="29"/>
      <c r="H683" s="29"/>
      <c r="I683" s="29"/>
      <c r="J683" s="29"/>
      <c r="K683" s="29"/>
      <c r="L683" s="29"/>
      <c r="M683" s="50"/>
    </row>
    <row r="684" spans="1:13" x14ac:dyDescent="0.25">
      <c r="A684" s="20"/>
      <c r="B684" s="20"/>
      <c r="C684" s="20"/>
      <c r="D684" s="23"/>
      <c r="E684" s="20"/>
      <c r="F684" s="20"/>
      <c r="G684" s="20"/>
      <c r="H684" s="20"/>
      <c r="I684" s="20"/>
      <c r="J684" s="26" t="s">
        <v>327</v>
      </c>
      <c r="K684" s="31">
        <v>1</v>
      </c>
      <c r="L684" s="28">
        <f>M643+M648+M653+M658+M664+M669+M674+M679</f>
        <v>1985.21</v>
      </c>
      <c r="M684" s="49">
        <f>ROUND(K684*L684,2)</f>
        <v>1985.21</v>
      </c>
    </row>
    <row r="685" spans="1:13" x14ac:dyDescent="0.25">
      <c r="A685" s="29"/>
      <c r="B685" s="29"/>
      <c r="C685" s="29"/>
      <c r="D685" s="30"/>
      <c r="E685" s="29"/>
      <c r="F685" s="29"/>
      <c r="G685" s="29"/>
      <c r="H685" s="29"/>
      <c r="I685" s="29"/>
      <c r="J685" s="29"/>
      <c r="K685" s="29"/>
      <c r="L685" s="29"/>
      <c r="M685" s="50"/>
    </row>
    <row r="686" spans="1:13" x14ac:dyDescent="0.25">
      <c r="A686" s="20"/>
      <c r="B686" s="20"/>
      <c r="C686" s="20"/>
      <c r="D686" s="23"/>
      <c r="E686" s="20"/>
      <c r="F686" s="20"/>
      <c r="G686" s="20"/>
      <c r="H686" s="20"/>
      <c r="I686" s="20"/>
      <c r="J686" s="26" t="s">
        <v>328</v>
      </c>
      <c r="K686" s="32">
        <v>1</v>
      </c>
      <c r="L686" s="28">
        <f>M642</f>
        <v>1985.21</v>
      </c>
      <c r="M686" s="49">
        <f>ROUND(K686*L686,2)</f>
        <v>1985.21</v>
      </c>
    </row>
    <row r="687" spans="1:13" x14ac:dyDescent="0.25">
      <c r="A687" s="29"/>
      <c r="B687" s="29"/>
      <c r="C687" s="29"/>
      <c r="D687" s="30"/>
      <c r="E687" s="29"/>
      <c r="F687" s="29"/>
      <c r="G687" s="29"/>
      <c r="H687" s="29"/>
      <c r="I687" s="29"/>
      <c r="J687" s="29"/>
      <c r="K687" s="29"/>
      <c r="L687" s="29"/>
      <c r="M687" s="50"/>
    </row>
    <row r="688" spans="1:13" collapsed="1" x14ac:dyDescent="0.25">
      <c r="A688" s="7" t="s">
        <v>329</v>
      </c>
      <c r="B688" s="7" t="s">
        <v>15</v>
      </c>
      <c r="C688" s="7" t="s">
        <v>16</v>
      </c>
      <c r="D688" s="8" t="s">
        <v>330</v>
      </c>
      <c r="E688" s="9"/>
      <c r="F688" s="9"/>
      <c r="G688" s="9"/>
      <c r="H688" s="9"/>
      <c r="I688" s="9"/>
      <c r="J688" s="9"/>
      <c r="K688" s="10">
        <f>K712</f>
        <v>1</v>
      </c>
      <c r="L688" s="11">
        <f>L712</f>
        <v>748.75</v>
      </c>
      <c r="M688" s="45">
        <f>M712</f>
        <v>748.75</v>
      </c>
    </row>
    <row r="689" spans="1:13" x14ac:dyDescent="0.25">
      <c r="A689" s="12" t="s">
        <v>331</v>
      </c>
      <c r="B689" s="12" t="s">
        <v>15</v>
      </c>
      <c r="C689" s="12" t="s">
        <v>16</v>
      </c>
      <c r="D689" s="13" t="s">
        <v>19</v>
      </c>
      <c r="E689" s="14"/>
      <c r="F689" s="14"/>
      <c r="G689" s="14"/>
      <c r="H689" s="14"/>
      <c r="I689" s="14"/>
      <c r="J689" s="14"/>
      <c r="K689" s="15">
        <f>K710</f>
        <v>1</v>
      </c>
      <c r="L689" s="16">
        <f>L710</f>
        <v>748.75</v>
      </c>
      <c r="M689" s="46">
        <f>M710</f>
        <v>748.75</v>
      </c>
    </row>
    <row r="690" spans="1:13" x14ac:dyDescent="0.25">
      <c r="A690" s="17" t="s">
        <v>332</v>
      </c>
      <c r="B690" s="18" t="s">
        <v>21</v>
      </c>
      <c r="C690" s="18" t="s">
        <v>29</v>
      </c>
      <c r="D690" s="19" t="s">
        <v>333</v>
      </c>
      <c r="E690" s="20"/>
      <c r="F690" s="20"/>
      <c r="G690" s="20"/>
      <c r="H690" s="20"/>
      <c r="I690" s="20"/>
      <c r="J690" s="20"/>
      <c r="K690" s="21">
        <f>K693</f>
        <v>1</v>
      </c>
      <c r="L690" s="22">
        <f>L693</f>
        <v>31.65</v>
      </c>
      <c r="M690" s="47">
        <f>M693</f>
        <v>31.65</v>
      </c>
    </row>
    <row r="691" spans="1:13" ht="45" x14ac:dyDescent="0.25">
      <c r="A691" s="20"/>
      <c r="B691" s="20"/>
      <c r="C691" s="20"/>
      <c r="D691" s="19" t="s">
        <v>334</v>
      </c>
      <c r="E691" s="20"/>
      <c r="F691" s="20"/>
      <c r="G691" s="20"/>
      <c r="H691" s="20"/>
      <c r="I691" s="20"/>
      <c r="J691" s="20"/>
      <c r="K691" s="20"/>
      <c r="L691" s="20"/>
      <c r="M691" s="48"/>
    </row>
    <row r="692" spans="1:13" x14ac:dyDescent="0.25">
      <c r="A692" s="20"/>
      <c r="B692" s="20"/>
      <c r="C692" s="20"/>
      <c r="D692" s="23"/>
      <c r="E692" s="18" t="s">
        <v>32</v>
      </c>
      <c r="F692" s="24">
        <v>1</v>
      </c>
      <c r="G692" s="25">
        <v>0</v>
      </c>
      <c r="H692" s="25">
        <v>0</v>
      </c>
      <c r="I692" s="25">
        <v>0</v>
      </c>
      <c r="J692" s="22">
        <f>OR(F692&lt;&gt;0,G692&lt;&gt;0,H692&lt;&gt;0,I692&lt;&gt;0)*(F692 + (F692 = 0))*(G692 + (G692 = 0))*(H692 + (H692 = 0))*(I692 + (I692 = 0))</f>
        <v>1</v>
      </c>
      <c r="K692" s="20"/>
      <c r="L692" s="20"/>
      <c r="M692" s="48"/>
    </row>
    <row r="693" spans="1:13" x14ac:dyDescent="0.25">
      <c r="A693" s="20"/>
      <c r="B693" s="20"/>
      <c r="C693" s="20"/>
      <c r="D693" s="23"/>
      <c r="E693" s="20"/>
      <c r="F693" s="20"/>
      <c r="G693" s="20"/>
      <c r="H693" s="20"/>
      <c r="I693" s="20"/>
      <c r="J693" s="26" t="s">
        <v>335</v>
      </c>
      <c r="K693" s="27">
        <f>J692</f>
        <v>1</v>
      </c>
      <c r="L693" s="25">
        <v>31.65</v>
      </c>
      <c r="M693" s="49">
        <f>ROUND(K693*L693,2)</f>
        <v>31.65</v>
      </c>
    </row>
    <row r="694" spans="1:13" x14ac:dyDescent="0.25">
      <c r="A694" s="29"/>
      <c r="B694" s="29"/>
      <c r="C694" s="29"/>
      <c r="D694" s="30"/>
      <c r="E694" s="29"/>
      <c r="F694" s="29"/>
      <c r="G694" s="29"/>
      <c r="H694" s="29"/>
      <c r="I694" s="29"/>
      <c r="J694" s="29"/>
      <c r="K694" s="29"/>
      <c r="L694" s="29"/>
      <c r="M694" s="50"/>
    </row>
    <row r="695" spans="1:13" x14ac:dyDescent="0.25">
      <c r="A695" s="17" t="s">
        <v>63</v>
      </c>
      <c r="B695" s="18" t="s">
        <v>21</v>
      </c>
      <c r="C695" s="18" t="s">
        <v>64</v>
      </c>
      <c r="D695" s="19" t="s">
        <v>65</v>
      </c>
      <c r="E695" s="20"/>
      <c r="F695" s="20"/>
      <c r="G695" s="20"/>
      <c r="H695" s="20"/>
      <c r="I695" s="20"/>
      <c r="J695" s="20"/>
      <c r="K695" s="21">
        <f>K698</f>
        <v>4</v>
      </c>
      <c r="L695" s="22">
        <f>L698</f>
        <v>49.5</v>
      </c>
      <c r="M695" s="47">
        <f>M698</f>
        <v>198</v>
      </c>
    </row>
    <row r="696" spans="1:13" ht="33.75" x14ac:dyDescent="0.25">
      <c r="A696" s="20"/>
      <c r="B696" s="20"/>
      <c r="C696" s="20"/>
      <c r="D696" s="19" t="s">
        <v>66</v>
      </c>
      <c r="E696" s="20"/>
      <c r="F696" s="20"/>
      <c r="G696" s="20"/>
      <c r="H696" s="20"/>
      <c r="I696" s="20"/>
      <c r="J696" s="20"/>
      <c r="K696" s="20"/>
      <c r="L696" s="20"/>
      <c r="M696" s="48"/>
    </row>
    <row r="697" spans="1:13" x14ac:dyDescent="0.25">
      <c r="A697" s="20"/>
      <c r="B697" s="20"/>
      <c r="C697" s="20"/>
      <c r="D697" s="23"/>
      <c r="E697" s="18" t="s">
        <v>32</v>
      </c>
      <c r="F697" s="24">
        <v>4</v>
      </c>
      <c r="G697" s="25">
        <v>0</v>
      </c>
      <c r="H697" s="25">
        <v>0</v>
      </c>
      <c r="I697" s="25">
        <v>0</v>
      </c>
      <c r="J697" s="22">
        <f>OR(F697&lt;&gt;0,G697&lt;&gt;0,H697&lt;&gt;0,I697&lt;&gt;0)*(F697 + (F697 = 0))*(G697 + (G697 = 0))*(H697 + (H697 = 0))*(I697 + (I697 = 0))</f>
        <v>4</v>
      </c>
      <c r="K697" s="20"/>
      <c r="L697" s="20"/>
      <c r="M697" s="48"/>
    </row>
    <row r="698" spans="1:13" x14ac:dyDescent="0.25">
      <c r="A698" s="20"/>
      <c r="B698" s="20"/>
      <c r="C698" s="20"/>
      <c r="D698" s="23"/>
      <c r="E698" s="20"/>
      <c r="F698" s="20"/>
      <c r="G698" s="20"/>
      <c r="H698" s="20"/>
      <c r="I698" s="20"/>
      <c r="J698" s="26" t="s">
        <v>67</v>
      </c>
      <c r="K698" s="27">
        <f>J697</f>
        <v>4</v>
      </c>
      <c r="L698" s="25">
        <v>49.5</v>
      </c>
      <c r="M698" s="49">
        <f>ROUND(K698*L698,2)</f>
        <v>198</v>
      </c>
    </row>
    <row r="699" spans="1:13" x14ac:dyDescent="0.25">
      <c r="A699" s="29"/>
      <c r="B699" s="29"/>
      <c r="C699" s="29"/>
      <c r="D699" s="30"/>
      <c r="E699" s="29"/>
      <c r="F699" s="29"/>
      <c r="G699" s="29"/>
      <c r="H699" s="29"/>
      <c r="I699" s="29"/>
      <c r="J699" s="29"/>
      <c r="K699" s="29"/>
      <c r="L699" s="29"/>
      <c r="M699" s="50"/>
    </row>
    <row r="700" spans="1:13" x14ac:dyDescent="0.25">
      <c r="A700" s="17" t="s">
        <v>58</v>
      </c>
      <c r="B700" s="18" t="s">
        <v>21</v>
      </c>
      <c r="C700" s="18" t="s">
        <v>59</v>
      </c>
      <c r="D700" s="19" t="s">
        <v>60</v>
      </c>
      <c r="E700" s="20"/>
      <c r="F700" s="20"/>
      <c r="G700" s="20"/>
      <c r="H700" s="20"/>
      <c r="I700" s="20"/>
      <c r="J700" s="20"/>
      <c r="K700" s="21">
        <f>K703</f>
        <v>2.2200000000000002</v>
      </c>
      <c r="L700" s="22">
        <f>L703</f>
        <v>204.11</v>
      </c>
      <c r="M700" s="47">
        <f>M703</f>
        <v>453.12</v>
      </c>
    </row>
    <row r="701" spans="1:13" ht="56.25" x14ac:dyDescent="0.25">
      <c r="A701" s="20"/>
      <c r="B701" s="20"/>
      <c r="C701" s="20"/>
      <c r="D701" s="19" t="s">
        <v>61</v>
      </c>
      <c r="E701" s="20"/>
      <c r="F701" s="20"/>
      <c r="G701" s="20"/>
      <c r="H701" s="20"/>
      <c r="I701" s="20"/>
      <c r="J701" s="20"/>
      <c r="K701" s="20"/>
      <c r="L701" s="20"/>
      <c r="M701" s="48"/>
    </row>
    <row r="702" spans="1:13" x14ac:dyDescent="0.25">
      <c r="A702" s="20"/>
      <c r="B702" s="20"/>
      <c r="C702" s="20"/>
      <c r="D702" s="23"/>
      <c r="E702" s="18" t="s">
        <v>32</v>
      </c>
      <c r="F702" s="24">
        <v>2</v>
      </c>
      <c r="G702" s="25">
        <v>1.01</v>
      </c>
      <c r="H702" s="25">
        <v>0</v>
      </c>
      <c r="I702" s="25">
        <v>1.1000000000000001</v>
      </c>
      <c r="J702" s="22">
        <f>OR(F702&lt;&gt;0,G702&lt;&gt;0,H702&lt;&gt;0,I702&lt;&gt;0)*(F702 + (F702 = 0))*(G702 + (G702 = 0))*(H702 + (H702 = 0))*(I702 + (I702 = 0))</f>
        <v>2.2200000000000002</v>
      </c>
      <c r="K702" s="20"/>
      <c r="L702" s="20"/>
      <c r="M702" s="48"/>
    </row>
    <row r="703" spans="1:13" x14ac:dyDescent="0.25">
      <c r="A703" s="20"/>
      <c r="B703" s="20"/>
      <c r="C703" s="20"/>
      <c r="D703" s="23"/>
      <c r="E703" s="20"/>
      <c r="F703" s="20"/>
      <c r="G703" s="20"/>
      <c r="H703" s="20"/>
      <c r="I703" s="20"/>
      <c r="J703" s="26" t="s">
        <v>62</v>
      </c>
      <c r="K703" s="27">
        <f>J702</f>
        <v>2.2200000000000002</v>
      </c>
      <c r="L703" s="25">
        <v>204.11</v>
      </c>
      <c r="M703" s="49">
        <f>ROUND(K703*L703,2)</f>
        <v>453.12</v>
      </c>
    </row>
    <row r="704" spans="1:13" x14ac:dyDescent="0.25">
      <c r="A704" s="29"/>
      <c r="B704" s="29"/>
      <c r="C704" s="29"/>
      <c r="D704" s="30"/>
      <c r="E704" s="29"/>
      <c r="F704" s="29"/>
      <c r="G704" s="29"/>
      <c r="H704" s="29"/>
      <c r="I704" s="29"/>
      <c r="J704" s="29"/>
      <c r="K704" s="29"/>
      <c r="L704" s="29"/>
      <c r="M704" s="50"/>
    </row>
    <row r="705" spans="1:13" x14ac:dyDescent="0.25">
      <c r="A705" s="17" t="s">
        <v>28</v>
      </c>
      <c r="B705" s="18" t="s">
        <v>21</v>
      </c>
      <c r="C705" s="18" t="s">
        <v>29</v>
      </c>
      <c r="D705" s="19" t="s">
        <v>30</v>
      </c>
      <c r="E705" s="20"/>
      <c r="F705" s="20"/>
      <c r="G705" s="20"/>
      <c r="H705" s="20"/>
      <c r="I705" s="20"/>
      <c r="J705" s="20"/>
      <c r="K705" s="21">
        <f>K708</f>
        <v>2.2000000000000002</v>
      </c>
      <c r="L705" s="22">
        <f>L708</f>
        <v>29.99</v>
      </c>
      <c r="M705" s="47">
        <f>M708</f>
        <v>65.98</v>
      </c>
    </row>
    <row r="706" spans="1:13" ht="45" x14ac:dyDescent="0.25">
      <c r="A706" s="20"/>
      <c r="B706" s="20"/>
      <c r="C706" s="20"/>
      <c r="D706" s="19" t="s">
        <v>31</v>
      </c>
      <c r="E706" s="20"/>
      <c r="F706" s="20"/>
      <c r="G706" s="20"/>
      <c r="H706" s="20"/>
      <c r="I706" s="20"/>
      <c r="J706" s="20"/>
      <c r="K706" s="20"/>
      <c r="L706" s="20"/>
      <c r="M706" s="48"/>
    </row>
    <row r="707" spans="1:13" x14ac:dyDescent="0.25">
      <c r="A707" s="20"/>
      <c r="B707" s="20"/>
      <c r="C707" s="20"/>
      <c r="D707" s="23"/>
      <c r="E707" s="18" t="s">
        <v>32</v>
      </c>
      <c r="F707" s="24">
        <v>2</v>
      </c>
      <c r="G707" s="25">
        <v>1.1000000000000001</v>
      </c>
      <c r="H707" s="25">
        <v>0</v>
      </c>
      <c r="I707" s="25">
        <v>0</v>
      </c>
      <c r="J707" s="22">
        <f>OR(F707&lt;&gt;0,G707&lt;&gt;0,H707&lt;&gt;0,I707&lt;&gt;0)*(F707 + (F707 = 0))*(G707 + (G707 = 0))*(H707 + (H707 = 0))*(I707 + (I707 = 0))</f>
        <v>2.2000000000000002</v>
      </c>
      <c r="K707" s="20"/>
      <c r="L707" s="20"/>
      <c r="M707" s="48"/>
    </row>
    <row r="708" spans="1:13" x14ac:dyDescent="0.25">
      <c r="A708" s="20"/>
      <c r="B708" s="20"/>
      <c r="C708" s="20"/>
      <c r="D708" s="23"/>
      <c r="E708" s="20"/>
      <c r="F708" s="20"/>
      <c r="G708" s="20"/>
      <c r="H708" s="20"/>
      <c r="I708" s="20"/>
      <c r="J708" s="26" t="s">
        <v>33</v>
      </c>
      <c r="K708" s="27">
        <f>J707</f>
        <v>2.2000000000000002</v>
      </c>
      <c r="L708" s="25">
        <v>29.99</v>
      </c>
      <c r="M708" s="49">
        <f>ROUND(K708*L708,2)</f>
        <v>65.98</v>
      </c>
    </row>
    <row r="709" spans="1:13" x14ac:dyDescent="0.25">
      <c r="A709" s="29"/>
      <c r="B709" s="29"/>
      <c r="C709" s="29"/>
      <c r="D709" s="30"/>
      <c r="E709" s="29"/>
      <c r="F709" s="29"/>
      <c r="G709" s="29"/>
      <c r="H709" s="29"/>
      <c r="I709" s="29"/>
      <c r="J709" s="29"/>
      <c r="K709" s="29"/>
      <c r="L709" s="29"/>
      <c r="M709" s="50"/>
    </row>
    <row r="710" spans="1:13" x14ac:dyDescent="0.25">
      <c r="A710" s="20"/>
      <c r="B710" s="20"/>
      <c r="C710" s="20"/>
      <c r="D710" s="23"/>
      <c r="E710" s="20"/>
      <c r="F710" s="20"/>
      <c r="G710" s="20"/>
      <c r="H710" s="20"/>
      <c r="I710" s="20"/>
      <c r="J710" s="26" t="s">
        <v>336</v>
      </c>
      <c r="K710" s="31">
        <v>1</v>
      </c>
      <c r="L710" s="28">
        <f>M690+M695+M700+M705</f>
        <v>748.75</v>
      </c>
      <c r="M710" s="49">
        <f>ROUND(K710*L710,2)</f>
        <v>748.75</v>
      </c>
    </row>
    <row r="711" spans="1:13" x14ac:dyDescent="0.25">
      <c r="A711" s="29"/>
      <c r="B711" s="29"/>
      <c r="C711" s="29"/>
      <c r="D711" s="30"/>
      <c r="E711" s="29"/>
      <c r="F711" s="29"/>
      <c r="G711" s="29"/>
      <c r="H711" s="29"/>
      <c r="I711" s="29"/>
      <c r="J711" s="29"/>
      <c r="K711" s="29"/>
      <c r="L711" s="29"/>
      <c r="M711" s="50"/>
    </row>
    <row r="712" spans="1:13" x14ac:dyDescent="0.25">
      <c r="A712" s="20"/>
      <c r="B712" s="20"/>
      <c r="C712" s="20"/>
      <c r="D712" s="23"/>
      <c r="E712" s="20"/>
      <c r="F712" s="20"/>
      <c r="G712" s="20"/>
      <c r="H712" s="20"/>
      <c r="I712" s="20"/>
      <c r="J712" s="26" t="s">
        <v>337</v>
      </c>
      <c r="K712" s="32">
        <v>1</v>
      </c>
      <c r="L712" s="28">
        <f>M689</f>
        <v>748.75</v>
      </c>
      <c r="M712" s="49">
        <f>ROUND(K712*L712,2)</f>
        <v>748.75</v>
      </c>
    </row>
    <row r="713" spans="1:13" x14ac:dyDescent="0.25">
      <c r="A713" s="29"/>
      <c r="B713" s="29"/>
      <c r="C713" s="29"/>
      <c r="D713" s="30"/>
      <c r="E713" s="29"/>
      <c r="F713" s="29"/>
      <c r="G713" s="29"/>
      <c r="H713" s="29"/>
      <c r="I713" s="29"/>
      <c r="J713" s="29"/>
      <c r="K713" s="29"/>
      <c r="L713" s="29"/>
      <c r="M713" s="50"/>
    </row>
    <row r="714" spans="1:13" collapsed="1" x14ac:dyDescent="0.25">
      <c r="A714" s="7" t="s">
        <v>338</v>
      </c>
      <c r="B714" s="7" t="s">
        <v>15</v>
      </c>
      <c r="C714" s="7" t="s">
        <v>16</v>
      </c>
      <c r="D714" s="8" t="s">
        <v>339</v>
      </c>
      <c r="E714" s="9"/>
      <c r="F714" s="9"/>
      <c r="G714" s="9"/>
      <c r="H714" s="9"/>
      <c r="I714" s="9"/>
      <c r="J714" s="9"/>
      <c r="K714" s="10">
        <f>K868</f>
        <v>1</v>
      </c>
      <c r="L714" s="11">
        <f>L868</f>
        <v>76230.820000000007</v>
      </c>
      <c r="M714" s="45">
        <f>M868</f>
        <v>76230.820000000007</v>
      </c>
    </row>
    <row r="715" spans="1:13" x14ac:dyDescent="0.25">
      <c r="A715" s="12" t="s">
        <v>340</v>
      </c>
      <c r="B715" s="12" t="s">
        <v>15</v>
      </c>
      <c r="C715" s="12" t="s">
        <v>16</v>
      </c>
      <c r="D715" s="13" t="s">
        <v>19</v>
      </c>
      <c r="E715" s="14"/>
      <c r="F715" s="14"/>
      <c r="G715" s="14"/>
      <c r="H715" s="14"/>
      <c r="I715" s="14"/>
      <c r="J715" s="14"/>
      <c r="K715" s="15">
        <f>K866</f>
        <v>1</v>
      </c>
      <c r="L715" s="16">
        <f>L866</f>
        <v>76230.820000000007</v>
      </c>
      <c r="M715" s="46">
        <f>M866</f>
        <v>76230.820000000007</v>
      </c>
    </row>
    <row r="716" spans="1:13" x14ac:dyDescent="0.25">
      <c r="A716" s="17" t="s">
        <v>39</v>
      </c>
      <c r="B716" s="18" t="s">
        <v>21</v>
      </c>
      <c r="C716" s="18" t="s">
        <v>29</v>
      </c>
      <c r="D716" s="19" t="s">
        <v>40</v>
      </c>
      <c r="E716" s="20"/>
      <c r="F716" s="20"/>
      <c r="G716" s="20"/>
      <c r="H716" s="20"/>
      <c r="I716" s="20"/>
      <c r="J716" s="20"/>
      <c r="K716" s="21">
        <f>K719</f>
        <v>6</v>
      </c>
      <c r="L716" s="22">
        <f>L719</f>
        <v>41.15</v>
      </c>
      <c r="M716" s="47">
        <f>M719</f>
        <v>246.9</v>
      </c>
    </row>
    <row r="717" spans="1:13" ht="45" x14ac:dyDescent="0.25">
      <c r="A717" s="20"/>
      <c r="B717" s="20"/>
      <c r="C717" s="20"/>
      <c r="D717" s="19" t="s">
        <v>41</v>
      </c>
      <c r="E717" s="20"/>
      <c r="F717" s="20"/>
      <c r="G717" s="20"/>
      <c r="H717" s="20"/>
      <c r="I717" s="20"/>
      <c r="J717" s="20"/>
      <c r="K717" s="20"/>
      <c r="L717" s="20"/>
      <c r="M717" s="48"/>
    </row>
    <row r="718" spans="1:13" x14ac:dyDescent="0.25">
      <c r="A718" s="20"/>
      <c r="B718" s="20"/>
      <c r="C718" s="20"/>
      <c r="D718" s="23"/>
      <c r="E718" s="18" t="s">
        <v>341</v>
      </c>
      <c r="F718" s="24">
        <v>6</v>
      </c>
      <c r="G718" s="25">
        <v>0</v>
      </c>
      <c r="H718" s="25">
        <v>0</v>
      </c>
      <c r="I718" s="25">
        <v>0</v>
      </c>
      <c r="J718" s="22">
        <f>OR(F718&lt;&gt;0,G718&lt;&gt;0,H718&lt;&gt;0,I718&lt;&gt;0)*(F718 + (F718 = 0))*(G718 + (G718 = 0))*(H718 + (H718 = 0))*(I718 + (I718 = 0))</f>
        <v>6</v>
      </c>
      <c r="K718" s="20"/>
      <c r="L718" s="20"/>
      <c r="M718" s="48"/>
    </row>
    <row r="719" spans="1:13" x14ac:dyDescent="0.25">
      <c r="A719" s="20"/>
      <c r="B719" s="20"/>
      <c r="C719" s="20"/>
      <c r="D719" s="23"/>
      <c r="E719" s="20"/>
      <c r="F719" s="20"/>
      <c r="G719" s="20"/>
      <c r="H719" s="20"/>
      <c r="I719" s="20"/>
      <c r="J719" s="26" t="s">
        <v>48</v>
      </c>
      <c r="K719" s="27">
        <f>J718</f>
        <v>6</v>
      </c>
      <c r="L719" s="25">
        <v>41.15</v>
      </c>
      <c r="M719" s="49">
        <f>ROUND(K719*L719,2)</f>
        <v>246.9</v>
      </c>
    </row>
    <row r="720" spans="1:13" x14ac:dyDescent="0.25">
      <c r="A720" s="29"/>
      <c r="B720" s="29"/>
      <c r="C720" s="29"/>
      <c r="D720" s="30"/>
      <c r="E720" s="29"/>
      <c r="F720" s="29"/>
      <c r="G720" s="29"/>
      <c r="H720" s="29"/>
      <c r="I720" s="29"/>
      <c r="J720" s="29"/>
      <c r="K720" s="29"/>
      <c r="L720" s="29"/>
      <c r="M720" s="50"/>
    </row>
    <row r="721" spans="1:13" x14ac:dyDescent="0.25">
      <c r="A721" s="17" t="s">
        <v>144</v>
      </c>
      <c r="B721" s="18" t="s">
        <v>21</v>
      </c>
      <c r="C721" s="18" t="s">
        <v>29</v>
      </c>
      <c r="D721" s="19" t="s">
        <v>145</v>
      </c>
      <c r="E721" s="20"/>
      <c r="F721" s="20"/>
      <c r="G721" s="20"/>
      <c r="H721" s="20"/>
      <c r="I721" s="20"/>
      <c r="J721" s="20"/>
      <c r="K721" s="21">
        <f>K724</f>
        <v>2</v>
      </c>
      <c r="L721" s="22">
        <f>L724</f>
        <v>37.979999999999997</v>
      </c>
      <c r="M721" s="47">
        <f>M724</f>
        <v>75.959999999999994</v>
      </c>
    </row>
    <row r="722" spans="1:13" ht="45" x14ac:dyDescent="0.25">
      <c r="A722" s="20"/>
      <c r="B722" s="20"/>
      <c r="C722" s="20"/>
      <c r="D722" s="19" t="s">
        <v>146</v>
      </c>
      <c r="E722" s="20"/>
      <c r="F722" s="20"/>
      <c r="G722" s="20"/>
      <c r="H722" s="20"/>
      <c r="I722" s="20"/>
      <c r="J722" s="20"/>
      <c r="K722" s="20"/>
      <c r="L722" s="20"/>
      <c r="M722" s="48"/>
    </row>
    <row r="723" spans="1:13" x14ac:dyDescent="0.25">
      <c r="A723" s="20"/>
      <c r="B723" s="20"/>
      <c r="C723" s="20"/>
      <c r="D723" s="23"/>
      <c r="E723" s="18" t="s">
        <v>341</v>
      </c>
      <c r="F723" s="24">
        <v>2</v>
      </c>
      <c r="G723" s="25">
        <v>0</v>
      </c>
      <c r="H723" s="25">
        <v>0</v>
      </c>
      <c r="I723" s="25">
        <v>0</v>
      </c>
      <c r="J723" s="22">
        <f>OR(F723&lt;&gt;0,G723&lt;&gt;0,H723&lt;&gt;0,I723&lt;&gt;0)*(F723 + (F723 = 0))*(G723 + (G723 = 0))*(H723 + (H723 = 0))*(I723 + (I723 = 0))</f>
        <v>2</v>
      </c>
      <c r="K723" s="20"/>
      <c r="L723" s="20"/>
      <c r="M723" s="48"/>
    </row>
    <row r="724" spans="1:13" x14ac:dyDescent="0.25">
      <c r="A724" s="20"/>
      <c r="B724" s="20"/>
      <c r="C724" s="20"/>
      <c r="D724" s="23"/>
      <c r="E724" s="20"/>
      <c r="F724" s="20"/>
      <c r="G724" s="20"/>
      <c r="H724" s="20"/>
      <c r="I724" s="20"/>
      <c r="J724" s="26" t="s">
        <v>147</v>
      </c>
      <c r="K724" s="27">
        <f>J723</f>
        <v>2</v>
      </c>
      <c r="L724" s="25">
        <v>37.979999999999997</v>
      </c>
      <c r="M724" s="49">
        <f>ROUND(K724*L724,2)</f>
        <v>75.959999999999994</v>
      </c>
    </row>
    <row r="725" spans="1:13" x14ac:dyDescent="0.25">
      <c r="A725" s="29"/>
      <c r="B725" s="29"/>
      <c r="C725" s="29"/>
      <c r="D725" s="30"/>
      <c r="E725" s="29"/>
      <c r="F725" s="29"/>
      <c r="G725" s="29"/>
      <c r="H725" s="29"/>
      <c r="I725" s="29"/>
      <c r="J725" s="29"/>
      <c r="K725" s="29"/>
      <c r="L725" s="29"/>
      <c r="M725" s="50"/>
    </row>
    <row r="726" spans="1:13" x14ac:dyDescent="0.25">
      <c r="A726" s="17" t="s">
        <v>28</v>
      </c>
      <c r="B726" s="18" t="s">
        <v>21</v>
      </c>
      <c r="C726" s="18" t="s">
        <v>29</v>
      </c>
      <c r="D726" s="19" t="s">
        <v>30</v>
      </c>
      <c r="E726" s="20"/>
      <c r="F726" s="20"/>
      <c r="G726" s="20"/>
      <c r="H726" s="20"/>
      <c r="I726" s="20"/>
      <c r="J726" s="20"/>
      <c r="K726" s="21">
        <f>K762</f>
        <v>246.4</v>
      </c>
      <c r="L726" s="22">
        <f>L762</f>
        <v>29.99</v>
      </c>
      <c r="M726" s="47">
        <f>M762</f>
        <v>7389.54</v>
      </c>
    </row>
    <row r="727" spans="1:13" ht="45" x14ac:dyDescent="0.25">
      <c r="A727" s="20"/>
      <c r="B727" s="20"/>
      <c r="C727" s="20"/>
      <c r="D727" s="19" t="s">
        <v>31</v>
      </c>
      <c r="E727" s="20"/>
      <c r="F727" s="20"/>
      <c r="G727" s="20"/>
      <c r="H727" s="20"/>
      <c r="I727" s="20"/>
      <c r="J727" s="20"/>
      <c r="K727" s="20"/>
      <c r="L727" s="20"/>
      <c r="M727" s="48"/>
    </row>
    <row r="728" spans="1:13" x14ac:dyDescent="0.25">
      <c r="A728" s="20"/>
      <c r="B728" s="20"/>
      <c r="C728" s="20"/>
      <c r="D728" s="23"/>
      <c r="E728" s="18" t="s">
        <v>25</v>
      </c>
      <c r="F728" s="24"/>
      <c r="G728" s="25"/>
      <c r="H728" s="25"/>
      <c r="I728" s="25"/>
      <c r="J728" s="22">
        <f t="shared" ref="J728:J761" si="4">OR(F728&lt;&gt;0,G728&lt;&gt;0,H728&lt;&gt;0,I728&lt;&gt;0)*(F728 + (F728 = 0))*(G728 + (G728 = 0))*(H728 + (H728 = 0))*(I728 + (I728 = 0))</f>
        <v>0</v>
      </c>
      <c r="K728" s="20"/>
      <c r="L728" s="20"/>
      <c r="M728" s="48"/>
    </row>
    <row r="729" spans="1:13" x14ac:dyDescent="0.25">
      <c r="A729" s="20"/>
      <c r="B729" s="20"/>
      <c r="C729" s="20"/>
      <c r="D729" s="23"/>
      <c r="E729" s="18" t="s">
        <v>342</v>
      </c>
      <c r="F729" s="24">
        <v>6</v>
      </c>
      <c r="G729" s="25">
        <v>1.5</v>
      </c>
      <c r="H729" s="25">
        <v>0</v>
      </c>
      <c r="I729" s="25">
        <v>0</v>
      </c>
      <c r="J729" s="22">
        <f t="shared" si="4"/>
        <v>9</v>
      </c>
      <c r="K729" s="20"/>
      <c r="L729" s="20"/>
      <c r="M729" s="48"/>
    </row>
    <row r="730" spans="1:13" x14ac:dyDescent="0.25">
      <c r="A730" s="20"/>
      <c r="B730" s="20"/>
      <c r="C730" s="20"/>
      <c r="D730" s="23"/>
      <c r="E730" s="18" t="s">
        <v>343</v>
      </c>
      <c r="F730" s="24">
        <v>6</v>
      </c>
      <c r="G730" s="25">
        <v>2</v>
      </c>
      <c r="H730" s="25">
        <v>0</v>
      </c>
      <c r="I730" s="25">
        <v>0</v>
      </c>
      <c r="J730" s="22">
        <f t="shared" si="4"/>
        <v>12</v>
      </c>
      <c r="K730" s="20"/>
      <c r="L730" s="20"/>
      <c r="M730" s="48"/>
    </row>
    <row r="731" spans="1:13" x14ac:dyDescent="0.25">
      <c r="A731" s="20"/>
      <c r="B731" s="20"/>
      <c r="C731" s="20"/>
      <c r="D731" s="23"/>
      <c r="E731" s="18" t="s">
        <v>344</v>
      </c>
      <c r="F731" s="24">
        <v>4</v>
      </c>
      <c r="G731" s="25">
        <v>1.5</v>
      </c>
      <c r="H731" s="25">
        <v>0</v>
      </c>
      <c r="I731" s="25">
        <v>0</v>
      </c>
      <c r="J731" s="22">
        <f t="shared" si="4"/>
        <v>6</v>
      </c>
      <c r="K731" s="20"/>
      <c r="L731" s="20"/>
      <c r="M731" s="48"/>
    </row>
    <row r="732" spans="1:13" x14ac:dyDescent="0.25">
      <c r="A732" s="20"/>
      <c r="B732" s="20"/>
      <c r="C732" s="20"/>
      <c r="D732" s="23"/>
      <c r="E732" s="18" t="s">
        <v>345</v>
      </c>
      <c r="F732" s="24">
        <v>2</v>
      </c>
      <c r="G732" s="25">
        <v>1.9</v>
      </c>
      <c r="H732" s="25">
        <v>0</v>
      </c>
      <c r="I732" s="25">
        <v>0</v>
      </c>
      <c r="J732" s="22">
        <f t="shared" si="4"/>
        <v>3.8</v>
      </c>
      <c r="K732" s="20"/>
      <c r="L732" s="20"/>
      <c r="M732" s="48"/>
    </row>
    <row r="733" spans="1:13" x14ac:dyDescent="0.25">
      <c r="A733" s="20"/>
      <c r="B733" s="20"/>
      <c r="C733" s="20"/>
      <c r="D733" s="23"/>
      <c r="E733" s="18" t="s">
        <v>346</v>
      </c>
      <c r="F733" s="24">
        <v>4</v>
      </c>
      <c r="G733" s="25">
        <v>0.9</v>
      </c>
      <c r="H733" s="25">
        <v>0</v>
      </c>
      <c r="I733" s="25">
        <v>0</v>
      </c>
      <c r="J733" s="22">
        <f t="shared" si="4"/>
        <v>3.6</v>
      </c>
      <c r="K733" s="20"/>
      <c r="L733" s="20"/>
      <c r="M733" s="48"/>
    </row>
    <row r="734" spans="1:13" x14ac:dyDescent="0.25">
      <c r="A734" s="20"/>
      <c r="B734" s="20"/>
      <c r="C734" s="20"/>
      <c r="D734" s="23"/>
      <c r="E734" s="18" t="s">
        <v>347</v>
      </c>
      <c r="F734" s="24">
        <v>6</v>
      </c>
      <c r="G734" s="25">
        <v>1</v>
      </c>
      <c r="H734" s="25">
        <v>0</v>
      </c>
      <c r="I734" s="25">
        <v>0</v>
      </c>
      <c r="J734" s="22">
        <f t="shared" si="4"/>
        <v>6</v>
      </c>
      <c r="K734" s="20"/>
      <c r="L734" s="20"/>
      <c r="M734" s="48"/>
    </row>
    <row r="735" spans="1:13" x14ac:dyDescent="0.25">
      <c r="A735" s="20"/>
      <c r="B735" s="20"/>
      <c r="C735" s="20"/>
      <c r="D735" s="23"/>
      <c r="E735" s="18" t="s">
        <v>348</v>
      </c>
      <c r="F735" s="24">
        <v>6</v>
      </c>
      <c r="G735" s="25">
        <v>2</v>
      </c>
      <c r="H735" s="25">
        <v>0</v>
      </c>
      <c r="I735" s="25">
        <v>0</v>
      </c>
      <c r="J735" s="22">
        <f t="shared" si="4"/>
        <v>12</v>
      </c>
      <c r="K735" s="20"/>
      <c r="L735" s="20"/>
      <c r="M735" s="48"/>
    </row>
    <row r="736" spans="1:13" x14ac:dyDescent="0.25">
      <c r="A736" s="20"/>
      <c r="B736" s="20"/>
      <c r="C736" s="20"/>
      <c r="D736" s="23"/>
      <c r="E736" s="18" t="s">
        <v>349</v>
      </c>
      <c r="F736" s="24">
        <v>4</v>
      </c>
      <c r="G736" s="25">
        <v>1.5</v>
      </c>
      <c r="H736" s="25">
        <v>0</v>
      </c>
      <c r="I736" s="25">
        <v>0</v>
      </c>
      <c r="J736" s="22">
        <f t="shared" si="4"/>
        <v>6</v>
      </c>
      <c r="K736" s="20"/>
      <c r="L736" s="20"/>
      <c r="M736" s="48"/>
    </row>
    <row r="737" spans="1:13" x14ac:dyDescent="0.25">
      <c r="A737" s="20"/>
      <c r="B737" s="20"/>
      <c r="C737" s="20"/>
      <c r="D737" s="23"/>
      <c r="E737" s="18" t="s">
        <v>350</v>
      </c>
      <c r="F737" s="24">
        <v>2</v>
      </c>
      <c r="G737" s="25">
        <v>1.9</v>
      </c>
      <c r="H737" s="25">
        <v>0</v>
      </c>
      <c r="I737" s="25">
        <v>0</v>
      </c>
      <c r="J737" s="22">
        <f t="shared" si="4"/>
        <v>3.8</v>
      </c>
      <c r="K737" s="20"/>
      <c r="L737" s="20"/>
      <c r="M737" s="48"/>
    </row>
    <row r="738" spans="1:13" x14ac:dyDescent="0.25">
      <c r="A738" s="20"/>
      <c r="B738" s="20"/>
      <c r="C738" s="20"/>
      <c r="D738" s="23"/>
      <c r="E738" s="18" t="s">
        <v>351</v>
      </c>
      <c r="F738" s="24">
        <v>4</v>
      </c>
      <c r="G738" s="25">
        <v>0.9</v>
      </c>
      <c r="H738" s="25">
        <v>0</v>
      </c>
      <c r="I738" s="25">
        <v>0</v>
      </c>
      <c r="J738" s="22">
        <f t="shared" si="4"/>
        <v>3.6</v>
      </c>
      <c r="K738" s="20"/>
      <c r="L738" s="20"/>
      <c r="M738" s="48"/>
    </row>
    <row r="739" spans="1:13" x14ac:dyDescent="0.25">
      <c r="A739" s="20"/>
      <c r="B739" s="20"/>
      <c r="C739" s="20"/>
      <c r="D739" s="23"/>
      <c r="E739" s="18" t="s">
        <v>352</v>
      </c>
      <c r="F739" s="24">
        <v>6</v>
      </c>
      <c r="G739" s="25">
        <v>1</v>
      </c>
      <c r="H739" s="25">
        <v>0</v>
      </c>
      <c r="I739" s="25">
        <v>0</v>
      </c>
      <c r="J739" s="22">
        <f t="shared" si="4"/>
        <v>6</v>
      </c>
      <c r="K739" s="20"/>
      <c r="L739" s="20"/>
      <c r="M739" s="48"/>
    </row>
    <row r="740" spans="1:13" x14ac:dyDescent="0.25">
      <c r="A740" s="20"/>
      <c r="B740" s="20"/>
      <c r="C740" s="20"/>
      <c r="D740" s="23"/>
      <c r="E740" s="18" t="s">
        <v>353</v>
      </c>
      <c r="F740" s="24">
        <v>6</v>
      </c>
      <c r="G740" s="25">
        <v>2</v>
      </c>
      <c r="H740" s="25">
        <v>0</v>
      </c>
      <c r="I740" s="25">
        <v>0</v>
      </c>
      <c r="J740" s="22">
        <f t="shared" si="4"/>
        <v>12</v>
      </c>
      <c r="K740" s="20"/>
      <c r="L740" s="20"/>
      <c r="M740" s="48"/>
    </row>
    <row r="741" spans="1:13" x14ac:dyDescent="0.25">
      <c r="A741" s="20"/>
      <c r="B741" s="20"/>
      <c r="C741" s="20"/>
      <c r="D741" s="23"/>
      <c r="E741" s="18" t="s">
        <v>354</v>
      </c>
      <c r="F741" s="24">
        <v>4</v>
      </c>
      <c r="G741" s="25">
        <v>1.5</v>
      </c>
      <c r="H741" s="25">
        <v>0</v>
      </c>
      <c r="I741" s="25">
        <v>0</v>
      </c>
      <c r="J741" s="22">
        <f t="shared" si="4"/>
        <v>6</v>
      </c>
      <c r="K741" s="20"/>
      <c r="L741" s="20"/>
      <c r="M741" s="48"/>
    </row>
    <row r="742" spans="1:13" x14ac:dyDescent="0.25">
      <c r="A742" s="20"/>
      <c r="B742" s="20"/>
      <c r="C742" s="20"/>
      <c r="D742" s="23"/>
      <c r="E742" s="18" t="s">
        <v>355</v>
      </c>
      <c r="F742" s="24">
        <v>2</v>
      </c>
      <c r="G742" s="25">
        <v>1.9</v>
      </c>
      <c r="H742" s="25">
        <v>0</v>
      </c>
      <c r="I742" s="25">
        <v>0</v>
      </c>
      <c r="J742" s="22">
        <f t="shared" si="4"/>
        <v>3.8</v>
      </c>
      <c r="K742" s="20"/>
      <c r="L742" s="20"/>
      <c r="M742" s="48"/>
    </row>
    <row r="743" spans="1:13" x14ac:dyDescent="0.25">
      <c r="A743" s="20"/>
      <c r="B743" s="20"/>
      <c r="C743" s="20"/>
      <c r="D743" s="23"/>
      <c r="E743" s="18" t="s">
        <v>356</v>
      </c>
      <c r="F743" s="24">
        <v>4</v>
      </c>
      <c r="G743" s="25">
        <v>0.9</v>
      </c>
      <c r="H743" s="25">
        <v>0</v>
      </c>
      <c r="I743" s="25">
        <v>0</v>
      </c>
      <c r="J743" s="22">
        <f t="shared" si="4"/>
        <v>3.6</v>
      </c>
      <c r="K743" s="20"/>
      <c r="L743" s="20"/>
      <c r="M743" s="48"/>
    </row>
    <row r="744" spans="1:13" x14ac:dyDescent="0.25">
      <c r="A744" s="20"/>
      <c r="B744" s="20"/>
      <c r="C744" s="20"/>
      <c r="D744" s="23"/>
      <c r="E744" s="18" t="s">
        <v>357</v>
      </c>
      <c r="F744" s="24">
        <v>6</v>
      </c>
      <c r="G744" s="25">
        <v>1</v>
      </c>
      <c r="H744" s="25">
        <v>0</v>
      </c>
      <c r="I744" s="25">
        <v>0</v>
      </c>
      <c r="J744" s="22">
        <f t="shared" si="4"/>
        <v>6</v>
      </c>
      <c r="K744" s="20"/>
      <c r="L744" s="20"/>
      <c r="M744" s="48"/>
    </row>
    <row r="745" spans="1:13" x14ac:dyDescent="0.25">
      <c r="A745" s="20"/>
      <c r="B745" s="20"/>
      <c r="C745" s="20"/>
      <c r="D745" s="23"/>
      <c r="E745" s="18" t="s">
        <v>358</v>
      </c>
      <c r="F745" s="24">
        <v>6</v>
      </c>
      <c r="G745" s="25">
        <v>1.5</v>
      </c>
      <c r="H745" s="25">
        <v>0</v>
      </c>
      <c r="I745" s="25">
        <v>0</v>
      </c>
      <c r="J745" s="22">
        <f t="shared" si="4"/>
        <v>9</v>
      </c>
      <c r="K745" s="20"/>
      <c r="L745" s="20"/>
      <c r="M745" s="48"/>
    </row>
    <row r="746" spans="1:13" x14ac:dyDescent="0.25">
      <c r="A746" s="20"/>
      <c r="B746" s="20"/>
      <c r="C746" s="20"/>
      <c r="D746" s="23"/>
      <c r="E746" s="18" t="s">
        <v>359</v>
      </c>
      <c r="F746" s="24">
        <v>6</v>
      </c>
      <c r="G746" s="25">
        <v>2</v>
      </c>
      <c r="H746" s="25">
        <v>0</v>
      </c>
      <c r="I746" s="25">
        <v>0</v>
      </c>
      <c r="J746" s="22">
        <f t="shared" si="4"/>
        <v>12</v>
      </c>
      <c r="K746" s="20"/>
      <c r="L746" s="20"/>
      <c r="M746" s="48"/>
    </row>
    <row r="747" spans="1:13" x14ac:dyDescent="0.25">
      <c r="A747" s="20"/>
      <c r="B747" s="20"/>
      <c r="C747" s="20"/>
      <c r="D747" s="23"/>
      <c r="E747" s="18" t="s">
        <v>360</v>
      </c>
      <c r="F747" s="24">
        <v>4</v>
      </c>
      <c r="G747" s="25">
        <v>1.5</v>
      </c>
      <c r="H747" s="25">
        <v>0</v>
      </c>
      <c r="I747" s="25">
        <v>0</v>
      </c>
      <c r="J747" s="22">
        <f t="shared" si="4"/>
        <v>6</v>
      </c>
      <c r="K747" s="20"/>
      <c r="L747" s="20"/>
      <c r="M747" s="48"/>
    </row>
    <row r="748" spans="1:13" x14ac:dyDescent="0.25">
      <c r="A748" s="20"/>
      <c r="B748" s="20"/>
      <c r="C748" s="20"/>
      <c r="D748" s="23"/>
      <c r="E748" s="18" t="s">
        <v>361</v>
      </c>
      <c r="F748" s="24">
        <v>2</v>
      </c>
      <c r="G748" s="25">
        <v>1.9</v>
      </c>
      <c r="H748" s="25">
        <v>0</v>
      </c>
      <c r="I748" s="25">
        <v>0</v>
      </c>
      <c r="J748" s="22">
        <f t="shared" si="4"/>
        <v>3.8</v>
      </c>
      <c r="K748" s="20"/>
      <c r="L748" s="20"/>
      <c r="M748" s="48"/>
    </row>
    <row r="749" spans="1:13" x14ac:dyDescent="0.25">
      <c r="A749" s="20"/>
      <c r="B749" s="20"/>
      <c r="C749" s="20"/>
      <c r="D749" s="23"/>
      <c r="E749" s="18" t="s">
        <v>362</v>
      </c>
      <c r="F749" s="24">
        <v>4</v>
      </c>
      <c r="G749" s="25">
        <v>0.9</v>
      </c>
      <c r="H749" s="25">
        <v>0</v>
      </c>
      <c r="I749" s="25">
        <v>0</v>
      </c>
      <c r="J749" s="22">
        <f t="shared" si="4"/>
        <v>3.6</v>
      </c>
      <c r="K749" s="20"/>
      <c r="L749" s="20"/>
      <c r="M749" s="48"/>
    </row>
    <row r="750" spans="1:13" x14ac:dyDescent="0.25">
      <c r="A750" s="20"/>
      <c r="B750" s="20"/>
      <c r="C750" s="20"/>
      <c r="D750" s="23"/>
      <c r="E750" s="18" t="s">
        <v>363</v>
      </c>
      <c r="F750" s="24">
        <v>6</v>
      </c>
      <c r="G750" s="25">
        <v>1</v>
      </c>
      <c r="H750" s="25">
        <v>0</v>
      </c>
      <c r="I750" s="25">
        <v>0</v>
      </c>
      <c r="J750" s="22">
        <f t="shared" si="4"/>
        <v>6</v>
      </c>
      <c r="K750" s="20"/>
      <c r="L750" s="20"/>
      <c r="M750" s="48"/>
    </row>
    <row r="751" spans="1:13" x14ac:dyDescent="0.25">
      <c r="A751" s="20"/>
      <c r="B751" s="20"/>
      <c r="C751" s="20"/>
      <c r="D751" s="23"/>
      <c r="E751" s="18" t="s">
        <v>364</v>
      </c>
      <c r="F751" s="24">
        <v>6</v>
      </c>
      <c r="G751" s="25">
        <v>2</v>
      </c>
      <c r="H751" s="25">
        <v>0</v>
      </c>
      <c r="I751" s="25">
        <v>0</v>
      </c>
      <c r="J751" s="22">
        <f t="shared" si="4"/>
        <v>12</v>
      </c>
      <c r="K751" s="20"/>
      <c r="L751" s="20"/>
      <c r="M751" s="48"/>
    </row>
    <row r="752" spans="1:13" x14ac:dyDescent="0.25">
      <c r="A752" s="20"/>
      <c r="B752" s="20"/>
      <c r="C752" s="20"/>
      <c r="D752" s="23"/>
      <c r="E752" s="18" t="s">
        <v>365</v>
      </c>
      <c r="F752" s="24">
        <v>4</v>
      </c>
      <c r="G752" s="25">
        <v>1.5</v>
      </c>
      <c r="H752" s="25">
        <v>0</v>
      </c>
      <c r="I752" s="25">
        <v>0</v>
      </c>
      <c r="J752" s="22">
        <f t="shared" si="4"/>
        <v>6</v>
      </c>
      <c r="K752" s="20"/>
      <c r="L752" s="20"/>
      <c r="M752" s="48"/>
    </row>
    <row r="753" spans="1:13" x14ac:dyDescent="0.25">
      <c r="A753" s="20"/>
      <c r="B753" s="20"/>
      <c r="C753" s="20"/>
      <c r="D753" s="23"/>
      <c r="E753" s="18" t="s">
        <v>366</v>
      </c>
      <c r="F753" s="24">
        <v>2</v>
      </c>
      <c r="G753" s="25">
        <v>1.9</v>
      </c>
      <c r="H753" s="25">
        <v>0</v>
      </c>
      <c r="I753" s="25">
        <v>0</v>
      </c>
      <c r="J753" s="22">
        <f t="shared" si="4"/>
        <v>3.8</v>
      </c>
      <c r="K753" s="20"/>
      <c r="L753" s="20"/>
      <c r="M753" s="48"/>
    </row>
    <row r="754" spans="1:13" x14ac:dyDescent="0.25">
      <c r="A754" s="20"/>
      <c r="B754" s="20"/>
      <c r="C754" s="20"/>
      <c r="D754" s="23"/>
      <c r="E754" s="18" t="s">
        <v>367</v>
      </c>
      <c r="F754" s="24">
        <v>4</v>
      </c>
      <c r="G754" s="25">
        <v>0.9</v>
      </c>
      <c r="H754" s="25">
        <v>0</v>
      </c>
      <c r="I754" s="25">
        <v>0</v>
      </c>
      <c r="J754" s="22">
        <f t="shared" si="4"/>
        <v>3.6</v>
      </c>
      <c r="K754" s="20"/>
      <c r="L754" s="20"/>
      <c r="M754" s="48"/>
    </row>
    <row r="755" spans="1:13" x14ac:dyDescent="0.25">
      <c r="A755" s="20"/>
      <c r="B755" s="20"/>
      <c r="C755" s="20"/>
      <c r="D755" s="23"/>
      <c r="E755" s="18" t="s">
        <v>368</v>
      </c>
      <c r="F755" s="24">
        <v>6</v>
      </c>
      <c r="G755" s="25">
        <v>1</v>
      </c>
      <c r="H755" s="25">
        <v>0</v>
      </c>
      <c r="I755" s="25">
        <v>0</v>
      </c>
      <c r="J755" s="22">
        <f t="shared" si="4"/>
        <v>6</v>
      </c>
      <c r="K755" s="20"/>
      <c r="L755" s="20"/>
      <c r="M755" s="48"/>
    </row>
    <row r="756" spans="1:13" x14ac:dyDescent="0.25">
      <c r="A756" s="20"/>
      <c r="B756" s="20"/>
      <c r="C756" s="20"/>
      <c r="D756" s="23"/>
      <c r="E756" s="18" t="s">
        <v>369</v>
      </c>
      <c r="F756" s="24">
        <v>6</v>
      </c>
      <c r="G756" s="25">
        <v>2</v>
      </c>
      <c r="H756" s="25">
        <v>0</v>
      </c>
      <c r="I756" s="25">
        <v>0</v>
      </c>
      <c r="J756" s="22">
        <f t="shared" si="4"/>
        <v>12</v>
      </c>
      <c r="K756" s="20"/>
      <c r="L756" s="20"/>
      <c r="M756" s="48"/>
    </row>
    <row r="757" spans="1:13" x14ac:dyDescent="0.25">
      <c r="A757" s="20"/>
      <c r="B757" s="20"/>
      <c r="C757" s="20"/>
      <c r="D757" s="23"/>
      <c r="E757" s="18" t="s">
        <v>370</v>
      </c>
      <c r="F757" s="24">
        <v>4</v>
      </c>
      <c r="G757" s="25">
        <v>1.5</v>
      </c>
      <c r="H757" s="25">
        <v>0</v>
      </c>
      <c r="I757" s="25">
        <v>0</v>
      </c>
      <c r="J757" s="22">
        <f t="shared" si="4"/>
        <v>6</v>
      </c>
      <c r="K757" s="20"/>
      <c r="L757" s="20"/>
      <c r="M757" s="48"/>
    </row>
    <row r="758" spans="1:13" x14ac:dyDescent="0.25">
      <c r="A758" s="20"/>
      <c r="B758" s="20"/>
      <c r="C758" s="20"/>
      <c r="D758" s="23"/>
      <c r="E758" s="18" t="s">
        <v>371</v>
      </c>
      <c r="F758" s="24">
        <v>2</v>
      </c>
      <c r="G758" s="25">
        <v>1.9</v>
      </c>
      <c r="H758" s="25">
        <v>0</v>
      </c>
      <c r="I758" s="25">
        <v>0</v>
      </c>
      <c r="J758" s="22">
        <f t="shared" si="4"/>
        <v>3.8</v>
      </c>
      <c r="K758" s="20"/>
      <c r="L758" s="20"/>
      <c r="M758" s="48"/>
    </row>
    <row r="759" spans="1:13" x14ac:dyDescent="0.25">
      <c r="A759" s="20"/>
      <c r="B759" s="20"/>
      <c r="C759" s="20"/>
      <c r="D759" s="23"/>
      <c r="E759" s="18" t="s">
        <v>372</v>
      </c>
      <c r="F759" s="24">
        <v>4</v>
      </c>
      <c r="G759" s="25">
        <v>0.9</v>
      </c>
      <c r="H759" s="25">
        <v>0</v>
      </c>
      <c r="I759" s="25">
        <v>0</v>
      </c>
      <c r="J759" s="22">
        <f t="shared" si="4"/>
        <v>3.6</v>
      </c>
      <c r="K759" s="20"/>
      <c r="L759" s="20"/>
      <c r="M759" s="48"/>
    </row>
    <row r="760" spans="1:13" x14ac:dyDescent="0.25">
      <c r="A760" s="20"/>
      <c r="B760" s="20"/>
      <c r="C760" s="20"/>
      <c r="D760" s="23"/>
      <c r="E760" s="18" t="s">
        <v>373</v>
      </c>
      <c r="F760" s="24">
        <v>6</v>
      </c>
      <c r="G760" s="25">
        <v>1</v>
      </c>
      <c r="H760" s="25">
        <v>0</v>
      </c>
      <c r="I760" s="25">
        <v>0</v>
      </c>
      <c r="J760" s="22">
        <f t="shared" si="4"/>
        <v>6</v>
      </c>
      <c r="K760" s="20"/>
      <c r="L760" s="20"/>
      <c r="M760" s="48"/>
    </row>
    <row r="761" spans="1:13" x14ac:dyDescent="0.25">
      <c r="A761" s="20"/>
      <c r="B761" s="20"/>
      <c r="C761" s="20"/>
      <c r="D761" s="23"/>
      <c r="E761" s="18" t="s">
        <v>16</v>
      </c>
      <c r="F761" s="24">
        <v>1</v>
      </c>
      <c r="G761" s="25">
        <v>40</v>
      </c>
      <c r="H761" s="25">
        <v>0</v>
      </c>
      <c r="I761" s="25">
        <v>0</v>
      </c>
      <c r="J761" s="22">
        <f t="shared" si="4"/>
        <v>40</v>
      </c>
      <c r="K761" s="20"/>
      <c r="L761" s="20"/>
      <c r="M761" s="48"/>
    </row>
    <row r="762" spans="1:13" x14ac:dyDescent="0.25">
      <c r="A762" s="20"/>
      <c r="B762" s="20"/>
      <c r="C762" s="20"/>
      <c r="D762" s="23"/>
      <c r="E762" s="20"/>
      <c r="F762" s="20"/>
      <c r="G762" s="20"/>
      <c r="H762" s="20"/>
      <c r="I762" s="20"/>
      <c r="J762" s="26" t="s">
        <v>33</v>
      </c>
      <c r="K762" s="27">
        <f>SUM(J728:J761)</f>
        <v>246.4</v>
      </c>
      <c r="L762" s="25">
        <v>29.99</v>
      </c>
      <c r="M762" s="49">
        <f>ROUND(K762*L762,2)</f>
        <v>7389.54</v>
      </c>
    </row>
    <row r="763" spans="1:13" x14ac:dyDescent="0.25">
      <c r="A763" s="29"/>
      <c r="B763" s="29"/>
      <c r="C763" s="29"/>
      <c r="D763" s="30"/>
      <c r="E763" s="29"/>
      <c r="F763" s="29"/>
      <c r="G763" s="29"/>
      <c r="H763" s="29"/>
      <c r="I763" s="29"/>
      <c r="J763" s="29"/>
      <c r="K763" s="29"/>
      <c r="L763" s="29"/>
      <c r="M763" s="50"/>
    </row>
    <row r="764" spans="1:13" x14ac:dyDescent="0.25">
      <c r="A764" s="17" t="s">
        <v>374</v>
      </c>
      <c r="B764" s="18" t="s">
        <v>21</v>
      </c>
      <c r="C764" s="18" t="s">
        <v>59</v>
      </c>
      <c r="D764" s="19" t="s">
        <v>375</v>
      </c>
      <c r="E764" s="20"/>
      <c r="F764" s="20"/>
      <c r="G764" s="20"/>
      <c r="H764" s="20"/>
      <c r="I764" s="20"/>
      <c r="J764" s="20"/>
      <c r="K764" s="21">
        <f>K768</f>
        <v>3.6</v>
      </c>
      <c r="L764" s="22">
        <f>L768</f>
        <v>283.76</v>
      </c>
      <c r="M764" s="47">
        <f>M768</f>
        <v>1021.54</v>
      </c>
    </row>
    <row r="765" spans="1:13" ht="67.5" x14ac:dyDescent="0.25">
      <c r="A765" s="20"/>
      <c r="B765" s="20"/>
      <c r="C765" s="20"/>
      <c r="D765" s="19" t="s">
        <v>376</v>
      </c>
      <c r="E765" s="20"/>
      <c r="F765" s="20"/>
      <c r="G765" s="20"/>
      <c r="H765" s="20"/>
      <c r="I765" s="20"/>
      <c r="J765" s="20"/>
      <c r="K765" s="20"/>
      <c r="L765" s="20"/>
      <c r="M765" s="48"/>
    </row>
    <row r="766" spans="1:13" x14ac:dyDescent="0.25">
      <c r="A766" s="20"/>
      <c r="B766" s="20"/>
      <c r="C766" s="20"/>
      <c r="D766" s="23"/>
      <c r="E766" s="18" t="s">
        <v>32</v>
      </c>
      <c r="F766" s="24">
        <v>1</v>
      </c>
      <c r="G766" s="25">
        <v>0.05</v>
      </c>
      <c r="H766" s="25">
        <v>0.03</v>
      </c>
      <c r="I766" s="25">
        <v>0</v>
      </c>
      <c r="J766" s="22">
        <f>OR(F766&lt;&gt;0,G766&lt;&gt;0,H766&lt;&gt;0,I766&lt;&gt;0)*(F766 + (F766 = 0))*(G766 + (G766 = 0))*(H766 + (H766 = 0))*(I766 + (I766 = 0))</f>
        <v>0</v>
      </c>
      <c r="K766" s="20"/>
      <c r="L766" s="20"/>
      <c r="M766" s="48"/>
    </row>
    <row r="767" spans="1:13" x14ac:dyDescent="0.25">
      <c r="A767" s="20"/>
      <c r="B767" s="20"/>
      <c r="C767" s="20"/>
      <c r="D767" s="23"/>
      <c r="E767" s="18" t="s">
        <v>377</v>
      </c>
      <c r="F767" s="24">
        <v>12</v>
      </c>
      <c r="G767" s="25">
        <v>0.3</v>
      </c>
      <c r="H767" s="25">
        <v>0</v>
      </c>
      <c r="I767" s="25">
        <v>0</v>
      </c>
      <c r="J767" s="22">
        <f>OR(F767&lt;&gt;0,G767&lt;&gt;0,H767&lt;&gt;0,I767&lt;&gt;0)*(F767 + (F767 = 0))*(G767 + (G767 = 0))*(H767 + (H767 = 0))*(I767 + (I767 = 0))</f>
        <v>3.6</v>
      </c>
      <c r="K767" s="20"/>
      <c r="L767" s="20"/>
      <c r="M767" s="48"/>
    </row>
    <row r="768" spans="1:13" x14ac:dyDescent="0.25">
      <c r="A768" s="20"/>
      <c r="B768" s="20"/>
      <c r="C768" s="20"/>
      <c r="D768" s="23"/>
      <c r="E768" s="20"/>
      <c r="F768" s="20"/>
      <c r="G768" s="20"/>
      <c r="H768" s="20"/>
      <c r="I768" s="20"/>
      <c r="J768" s="26" t="s">
        <v>378</v>
      </c>
      <c r="K768" s="27">
        <f>SUM(J766:J767)</f>
        <v>3.6</v>
      </c>
      <c r="L768" s="25">
        <v>283.76</v>
      </c>
      <c r="M768" s="49">
        <f>ROUND(K768*L768,2)</f>
        <v>1021.54</v>
      </c>
    </row>
    <row r="769" spans="1:13" x14ac:dyDescent="0.25">
      <c r="A769" s="29"/>
      <c r="B769" s="29"/>
      <c r="C769" s="29"/>
      <c r="D769" s="30"/>
      <c r="E769" s="29"/>
      <c r="F769" s="29"/>
      <c r="G769" s="29"/>
      <c r="H769" s="29"/>
      <c r="I769" s="29"/>
      <c r="J769" s="29"/>
      <c r="K769" s="29"/>
      <c r="L769" s="29"/>
      <c r="M769" s="50"/>
    </row>
    <row r="770" spans="1:13" x14ac:dyDescent="0.25">
      <c r="A770" s="17" t="s">
        <v>379</v>
      </c>
      <c r="B770" s="18" t="s">
        <v>21</v>
      </c>
      <c r="C770" s="18" t="s">
        <v>59</v>
      </c>
      <c r="D770" s="19" t="s">
        <v>380</v>
      </c>
      <c r="E770" s="20"/>
      <c r="F770" s="20"/>
      <c r="G770" s="20"/>
      <c r="H770" s="20"/>
      <c r="I770" s="20"/>
      <c r="J770" s="20"/>
      <c r="K770" s="21">
        <f>K813</f>
        <v>221.92</v>
      </c>
      <c r="L770" s="22">
        <f>L813</f>
        <v>252.23</v>
      </c>
      <c r="M770" s="47">
        <f>M813</f>
        <v>55974.879999999997</v>
      </c>
    </row>
    <row r="771" spans="1:13" ht="67.5" x14ac:dyDescent="0.25">
      <c r="A771" s="20"/>
      <c r="B771" s="20"/>
      <c r="C771" s="20"/>
      <c r="D771" s="19" t="s">
        <v>381</v>
      </c>
      <c r="E771" s="20"/>
      <c r="F771" s="20"/>
      <c r="G771" s="20"/>
      <c r="H771" s="20"/>
      <c r="I771" s="20"/>
      <c r="J771" s="20"/>
      <c r="K771" s="20"/>
      <c r="L771" s="20"/>
      <c r="M771" s="48"/>
    </row>
    <row r="772" spans="1:13" x14ac:dyDescent="0.25">
      <c r="A772" s="20"/>
      <c r="B772" s="20"/>
      <c r="C772" s="20"/>
      <c r="D772" s="23"/>
      <c r="E772" s="18" t="s">
        <v>382</v>
      </c>
      <c r="F772" s="24"/>
      <c r="G772" s="25"/>
      <c r="H772" s="25"/>
      <c r="I772" s="25"/>
      <c r="J772" s="22">
        <f t="shared" ref="J772:J812" si="5">OR(F772&lt;&gt;0,G772&lt;&gt;0,H772&lt;&gt;0,I772&lt;&gt;0)*(F772 + (F772 = 0))*(G772 + (G772 = 0))*(H772 + (H772 = 0))*(I772 + (I772 = 0))</f>
        <v>0</v>
      </c>
      <c r="K772" s="20"/>
      <c r="L772" s="20"/>
      <c r="M772" s="48"/>
    </row>
    <row r="773" spans="1:13" x14ac:dyDescent="0.25">
      <c r="A773" s="20"/>
      <c r="B773" s="20"/>
      <c r="C773" s="20"/>
      <c r="D773" s="23"/>
      <c r="E773" s="18" t="s">
        <v>342</v>
      </c>
      <c r="F773" s="24">
        <v>3</v>
      </c>
      <c r="G773" s="25">
        <v>1.5</v>
      </c>
      <c r="H773" s="25">
        <v>1</v>
      </c>
      <c r="I773" s="25">
        <v>2</v>
      </c>
      <c r="J773" s="22">
        <f t="shared" si="5"/>
        <v>9</v>
      </c>
      <c r="K773" s="20"/>
      <c r="L773" s="20"/>
      <c r="M773" s="48"/>
    </row>
    <row r="774" spans="1:13" x14ac:dyDescent="0.25">
      <c r="A774" s="20"/>
      <c r="B774" s="20"/>
      <c r="C774" s="20"/>
      <c r="D774" s="23"/>
      <c r="E774" s="18" t="s">
        <v>343</v>
      </c>
      <c r="F774" s="24">
        <v>3</v>
      </c>
      <c r="G774" s="25">
        <v>2</v>
      </c>
      <c r="H774" s="25">
        <v>0.75</v>
      </c>
      <c r="I774" s="25">
        <v>2</v>
      </c>
      <c r="J774" s="22">
        <f t="shared" si="5"/>
        <v>9</v>
      </c>
      <c r="K774" s="20"/>
      <c r="L774" s="20"/>
      <c r="M774" s="48"/>
    </row>
    <row r="775" spans="1:13" x14ac:dyDescent="0.25">
      <c r="A775" s="20"/>
      <c r="B775" s="20"/>
      <c r="C775" s="20"/>
      <c r="D775" s="23"/>
      <c r="E775" s="18" t="s">
        <v>344</v>
      </c>
      <c r="F775" s="24">
        <v>2</v>
      </c>
      <c r="G775" s="25">
        <v>1.5</v>
      </c>
      <c r="H775" s="25">
        <v>0.75</v>
      </c>
      <c r="I775" s="25">
        <v>2</v>
      </c>
      <c r="J775" s="22">
        <f t="shared" si="5"/>
        <v>4.5</v>
      </c>
      <c r="K775" s="20"/>
      <c r="L775" s="20"/>
      <c r="M775" s="48"/>
    </row>
    <row r="776" spans="1:13" x14ac:dyDescent="0.25">
      <c r="A776" s="20"/>
      <c r="B776" s="20"/>
      <c r="C776" s="20"/>
      <c r="D776" s="23"/>
      <c r="E776" s="18" t="s">
        <v>345</v>
      </c>
      <c r="F776" s="24">
        <v>1</v>
      </c>
      <c r="G776" s="25">
        <v>1.9</v>
      </c>
      <c r="H776" s="25">
        <v>0.7</v>
      </c>
      <c r="I776" s="25">
        <v>2</v>
      </c>
      <c r="J776" s="22">
        <f t="shared" si="5"/>
        <v>2.66</v>
      </c>
      <c r="K776" s="20"/>
      <c r="L776" s="20"/>
      <c r="M776" s="48"/>
    </row>
    <row r="777" spans="1:13" x14ac:dyDescent="0.25">
      <c r="A777" s="20"/>
      <c r="B777" s="20"/>
      <c r="C777" s="20"/>
      <c r="D777" s="23"/>
      <c r="E777" s="18" t="s">
        <v>346</v>
      </c>
      <c r="F777" s="24">
        <v>2</v>
      </c>
      <c r="G777" s="25">
        <v>0.9</v>
      </c>
      <c r="H777" s="25">
        <v>0.6</v>
      </c>
      <c r="I777" s="25">
        <v>2</v>
      </c>
      <c r="J777" s="22">
        <f t="shared" si="5"/>
        <v>2.16</v>
      </c>
      <c r="K777" s="20"/>
      <c r="L777" s="20"/>
      <c r="M777" s="48"/>
    </row>
    <row r="778" spans="1:13" x14ac:dyDescent="0.25">
      <c r="A778" s="20"/>
      <c r="B778" s="20"/>
      <c r="C778" s="20"/>
      <c r="D778" s="23"/>
      <c r="E778" s="18" t="s">
        <v>347</v>
      </c>
      <c r="F778" s="24">
        <v>3</v>
      </c>
      <c r="G778" s="25">
        <v>1</v>
      </c>
      <c r="H778" s="25">
        <v>0.75</v>
      </c>
      <c r="I778" s="25">
        <v>2</v>
      </c>
      <c r="J778" s="22">
        <f t="shared" si="5"/>
        <v>4.5</v>
      </c>
      <c r="K778" s="20"/>
      <c r="L778" s="20"/>
      <c r="M778" s="48"/>
    </row>
    <row r="779" spans="1:13" x14ac:dyDescent="0.25">
      <c r="A779" s="20"/>
      <c r="B779" s="20"/>
      <c r="C779" s="20"/>
      <c r="D779" s="23"/>
      <c r="E779" s="18" t="s">
        <v>348</v>
      </c>
      <c r="F779" s="24">
        <v>3</v>
      </c>
      <c r="G779" s="25">
        <v>2</v>
      </c>
      <c r="H779" s="25">
        <v>0.75</v>
      </c>
      <c r="I779" s="25">
        <v>2</v>
      </c>
      <c r="J779" s="22">
        <f t="shared" si="5"/>
        <v>9</v>
      </c>
      <c r="K779" s="20"/>
      <c r="L779" s="20"/>
      <c r="M779" s="48"/>
    </row>
    <row r="780" spans="1:13" x14ac:dyDescent="0.25">
      <c r="A780" s="20"/>
      <c r="B780" s="20"/>
      <c r="C780" s="20"/>
      <c r="D780" s="23"/>
      <c r="E780" s="18" t="s">
        <v>349</v>
      </c>
      <c r="F780" s="24">
        <v>2</v>
      </c>
      <c r="G780" s="25">
        <v>1.5</v>
      </c>
      <c r="H780" s="25">
        <v>0.75</v>
      </c>
      <c r="I780" s="25">
        <v>2</v>
      </c>
      <c r="J780" s="22">
        <f t="shared" si="5"/>
        <v>4.5</v>
      </c>
      <c r="K780" s="20"/>
      <c r="L780" s="20"/>
      <c r="M780" s="48"/>
    </row>
    <row r="781" spans="1:13" x14ac:dyDescent="0.25">
      <c r="A781" s="20"/>
      <c r="B781" s="20"/>
      <c r="C781" s="20"/>
      <c r="D781" s="23"/>
      <c r="E781" s="18" t="s">
        <v>350</v>
      </c>
      <c r="F781" s="24">
        <v>1</v>
      </c>
      <c r="G781" s="25">
        <v>1.9</v>
      </c>
      <c r="H781" s="25">
        <v>0.7</v>
      </c>
      <c r="I781" s="25">
        <v>2</v>
      </c>
      <c r="J781" s="22">
        <f t="shared" si="5"/>
        <v>2.66</v>
      </c>
      <c r="K781" s="20"/>
      <c r="L781" s="20"/>
      <c r="M781" s="48"/>
    </row>
    <row r="782" spans="1:13" x14ac:dyDescent="0.25">
      <c r="A782" s="20"/>
      <c r="B782" s="20"/>
      <c r="C782" s="20"/>
      <c r="D782" s="23"/>
      <c r="E782" s="18" t="s">
        <v>351</v>
      </c>
      <c r="F782" s="24">
        <v>2</v>
      </c>
      <c r="G782" s="25">
        <v>0.9</v>
      </c>
      <c r="H782" s="25">
        <v>0.6</v>
      </c>
      <c r="I782" s="25">
        <v>2</v>
      </c>
      <c r="J782" s="22">
        <f t="shared" si="5"/>
        <v>2.16</v>
      </c>
      <c r="K782" s="20"/>
      <c r="L782" s="20"/>
      <c r="M782" s="48"/>
    </row>
    <row r="783" spans="1:13" x14ac:dyDescent="0.25">
      <c r="A783" s="20"/>
      <c r="B783" s="20"/>
      <c r="C783" s="20"/>
      <c r="D783" s="23"/>
      <c r="E783" s="18" t="s">
        <v>352</v>
      </c>
      <c r="F783" s="24">
        <v>3</v>
      </c>
      <c r="G783" s="25">
        <v>1</v>
      </c>
      <c r="H783" s="25">
        <v>0.75</v>
      </c>
      <c r="I783" s="25">
        <v>2</v>
      </c>
      <c r="J783" s="22">
        <f t="shared" si="5"/>
        <v>4.5</v>
      </c>
      <c r="K783" s="20"/>
      <c r="L783" s="20"/>
      <c r="M783" s="48"/>
    </row>
    <row r="784" spans="1:13" x14ac:dyDescent="0.25">
      <c r="A784" s="20"/>
      <c r="B784" s="20"/>
      <c r="C784" s="20"/>
      <c r="D784" s="23"/>
      <c r="E784" s="18" t="s">
        <v>353</v>
      </c>
      <c r="F784" s="24">
        <v>3</v>
      </c>
      <c r="G784" s="25">
        <v>2</v>
      </c>
      <c r="H784" s="25">
        <v>0.75</v>
      </c>
      <c r="I784" s="25">
        <v>2</v>
      </c>
      <c r="J784" s="22">
        <f t="shared" si="5"/>
        <v>9</v>
      </c>
      <c r="K784" s="20"/>
      <c r="L784" s="20"/>
      <c r="M784" s="48"/>
    </row>
    <row r="785" spans="1:13" x14ac:dyDescent="0.25">
      <c r="A785" s="20"/>
      <c r="B785" s="20"/>
      <c r="C785" s="20"/>
      <c r="D785" s="23"/>
      <c r="E785" s="18" t="s">
        <v>354</v>
      </c>
      <c r="F785" s="24">
        <v>2</v>
      </c>
      <c r="G785" s="25">
        <v>1.5</v>
      </c>
      <c r="H785" s="25">
        <v>0.75</v>
      </c>
      <c r="I785" s="25">
        <v>2</v>
      </c>
      <c r="J785" s="22">
        <f t="shared" si="5"/>
        <v>4.5</v>
      </c>
      <c r="K785" s="20"/>
      <c r="L785" s="20"/>
      <c r="M785" s="48"/>
    </row>
    <row r="786" spans="1:13" x14ac:dyDescent="0.25">
      <c r="A786" s="20"/>
      <c r="B786" s="20"/>
      <c r="C786" s="20"/>
      <c r="D786" s="23"/>
      <c r="E786" s="18" t="s">
        <v>355</v>
      </c>
      <c r="F786" s="24">
        <v>1</v>
      </c>
      <c r="G786" s="25">
        <v>1.9</v>
      </c>
      <c r="H786" s="25">
        <v>0.7</v>
      </c>
      <c r="I786" s="25">
        <v>2</v>
      </c>
      <c r="J786" s="22">
        <f t="shared" si="5"/>
        <v>2.66</v>
      </c>
      <c r="K786" s="20"/>
      <c r="L786" s="20"/>
      <c r="M786" s="48"/>
    </row>
    <row r="787" spans="1:13" x14ac:dyDescent="0.25">
      <c r="A787" s="20"/>
      <c r="B787" s="20"/>
      <c r="C787" s="20"/>
      <c r="D787" s="23"/>
      <c r="E787" s="18" t="s">
        <v>356</v>
      </c>
      <c r="F787" s="24">
        <v>2</v>
      </c>
      <c r="G787" s="25">
        <v>0.9</v>
      </c>
      <c r="H787" s="25">
        <v>0.6</v>
      </c>
      <c r="I787" s="25">
        <v>2</v>
      </c>
      <c r="J787" s="22">
        <f t="shared" si="5"/>
        <v>2.16</v>
      </c>
      <c r="K787" s="20"/>
      <c r="L787" s="20"/>
      <c r="M787" s="48"/>
    </row>
    <row r="788" spans="1:13" x14ac:dyDescent="0.25">
      <c r="A788" s="20"/>
      <c r="B788" s="20"/>
      <c r="C788" s="20"/>
      <c r="D788" s="23"/>
      <c r="E788" s="18" t="s">
        <v>357</v>
      </c>
      <c r="F788" s="24">
        <v>3</v>
      </c>
      <c r="G788" s="25">
        <v>1</v>
      </c>
      <c r="H788" s="25">
        <v>0.75</v>
      </c>
      <c r="I788" s="25">
        <v>2</v>
      </c>
      <c r="J788" s="22">
        <f t="shared" si="5"/>
        <v>4.5</v>
      </c>
      <c r="K788" s="20"/>
      <c r="L788" s="20"/>
      <c r="M788" s="48"/>
    </row>
    <row r="789" spans="1:13" x14ac:dyDescent="0.25">
      <c r="A789" s="20"/>
      <c r="B789" s="20"/>
      <c r="C789" s="20"/>
      <c r="D789" s="23"/>
      <c r="E789" s="18" t="s">
        <v>358</v>
      </c>
      <c r="F789" s="24">
        <v>3</v>
      </c>
      <c r="G789" s="25">
        <v>1.5</v>
      </c>
      <c r="H789" s="25">
        <v>1</v>
      </c>
      <c r="I789" s="25">
        <v>2</v>
      </c>
      <c r="J789" s="22">
        <f t="shared" si="5"/>
        <v>9</v>
      </c>
      <c r="K789" s="20"/>
      <c r="L789" s="20"/>
      <c r="M789" s="48"/>
    </row>
    <row r="790" spans="1:13" x14ac:dyDescent="0.25">
      <c r="A790" s="20"/>
      <c r="B790" s="20"/>
      <c r="C790" s="20"/>
      <c r="D790" s="23"/>
      <c r="E790" s="18" t="s">
        <v>359</v>
      </c>
      <c r="F790" s="24">
        <v>3</v>
      </c>
      <c r="G790" s="25">
        <v>2</v>
      </c>
      <c r="H790" s="25">
        <v>0.75</v>
      </c>
      <c r="I790" s="25">
        <v>2</v>
      </c>
      <c r="J790" s="22">
        <f t="shared" si="5"/>
        <v>9</v>
      </c>
      <c r="K790" s="20"/>
      <c r="L790" s="20"/>
      <c r="M790" s="48"/>
    </row>
    <row r="791" spans="1:13" x14ac:dyDescent="0.25">
      <c r="A791" s="20"/>
      <c r="B791" s="20"/>
      <c r="C791" s="20"/>
      <c r="D791" s="23"/>
      <c r="E791" s="18" t="s">
        <v>360</v>
      </c>
      <c r="F791" s="24">
        <v>2</v>
      </c>
      <c r="G791" s="25">
        <v>1.5</v>
      </c>
      <c r="H791" s="25">
        <v>0.75</v>
      </c>
      <c r="I791" s="25">
        <v>2</v>
      </c>
      <c r="J791" s="22">
        <f t="shared" si="5"/>
        <v>4.5</v>
      </c>
      <c r="K791" s="20"/>
      <c r="L791" s="20"/>
      <c r="M791" s="48"/>
    </row>
    <row r="792" spans="1:13" x14ac:dyDescent="0.25">
      <c r="A792" s="20"/>
      <c r="B792" s="20"/>
      <c r="C792" s="20"/>
      <c r="D792" s="23"/>
      <c r="E792" s="18" t="s">
        <v>361</v>
      </c>
      <c r="F792" s="24">
        <v>1</v>
      </c>
      <c r="G792" s="25">
        <v>1.9</v>
      </c>
      <c r="H792" s="25">
        <v>0.7</v>
      </c>
      <c r="I792" s="25">
        <v>2</v>
      </c>
      <c r="J792" s="22">
        <f t="shared" si="5"/>
        <v>2.66</v>
      </c>
      <c r="K792" s="20"/>
      <c r="L792" s="20"/>
      <c r="M792" s="48"/>
    </row>
    <row r="793" spans="1:13" x14ac:dyDescent="0.25">
      <c r="A793" s="20"/>
      <c r="B793" s="20"/>
      <c r="C793" s="20"/>
      <c r="D793" s="23"/>
      <c r="E793" s="18" t="s">
        <v>362</v>
      </c>
      <c r="F793" s="24">
        <v>2</v>
      </c>
      <c r="G793" s="25">
        <v>0.9</v>
      </c>
      <c r="H793" s="25">
        <v>0.6</v>
      </c>
      <c r="I793" s="25">
        <v>2</v>
      </c>
      <c r="J793" s="22">
        <f t="shared" si="5"/>
        <v>2.16</v>
      </c>
      <c r="K793" s="20"/>
      <c r="L793" s="20"/>
      <c r="M793" s="48"/>
    </row>
    <row r="794" spans="1:13" x14ac:dyDescent="0.25">
      <c r="A794" s="20"/>
      <c r="B794" s="20"/>
      <c r="C794" s="20"/>
      <c r="D794" s="23"/>
      <c r="E794" s="18" t="s">
        <v>363</v>
      </c>
      <c r="F794" s="24">
        <v>3</v>
      </c>
      <c r="G794" s="25">
        <v>1</v>
      </c>
      <c r="H794" s="25">
        <v>0.75</v>
      </c>
      <c r="I794" s="25">
        <v>2</v>
      </c>
      <c r="J794" s="22">
        <f t="shared" si="5"/>
        <v>4.5</v>
      </c>
      <c r="K794" s="20"/>
      <c r="L794" s="20"/>
      <c r="M794" s="48"/>
    </row>
    <row r="795" spans="1:13" x14ac:dyDescent="0.25">
      <c r="A795" s="20"/>
      <c r="B795" s="20"/>
      <c r="C795" s="20"/>
      <c r="D795" s="23"/>
      <c r="E795" s="18" t="s">
        <v>364</v>
      </c>
      <c r="F795" s="24">
        <v>3</v>
      </c>
      <c r="G795" s="25">
        <v>2</v>
      </c>
      <c r="H795" s="25">
        <v>0.75</v>
      </c>
      <c r="I795" s="25">
        <v>2</v>
      </c>
      <c r="J795" s="22">
        <f t="shared" si="5"/>
        <v>9</v>
      </c>
      <c r="K795" s="20"/>
      <c r="L795" s="20"/>
      <c r="M795" s="48"/>
    </row>
    <row r="796" spans="1:13" x14ac:dyDescent="0.25">
      <c r="A796" s="20"/>
      <c r="B796" s="20"/>
      <c r="C796" s="20"/>
      <c r="D796" s="23"/>
      <c r="E796" s="18" t="s">
        <v>365</v>
      </c>
      <c r="F796" s="24">
        <v>2</v>
      </c>
      <c r="G796" s="25">
        <v>1.5</v>
      </c>
      <c r="H796" s="25">
        <v>0.75</v>
      </c>
      <c r="I796" s="25">
        <v>2</v>
      </c>
      <c r="J796" s="22">
        <f t="shared" si="5"/>
        <v>4.5</v>
      </c>
      <c r="K796" s="20"/>
      <c r="L796" s="20"/>
      <c r="M796" s="48"/>
    </row>
    <row r="797" spans="1:13" x14ac:dyDescent="0.25">
      <c r="A797" s="20"/>
      <c r="B797" s="20"/>
      <c r="C797" s="20"/>
      <c r="D797" s="23"/>
      <c r="E797" s="18" t="s">
        <v>366</v>
      </c>
      <c r="F797" s="24">
        <v>1</v>
      </c>
      <c r="G797" s="25">
        <v>1.9</v>
      </c>
      <c r="H797" s="25">
        <v>0.7</v>
      </c>
      <c r="I797" s="25">
        <v>2</v>
      </c>
      <c r="J797" s="22">
        <f t="shared" si="5"/>
        <v>2.66</v>
      </c>
      <c r="K797" s="20"/>
      <c r="L797" s="20"/>
      <c r="M797" s="48"/>
    </row>
    <row r="798" spans="1:13" x14ac:dyDescent="0.25">
      <c r="A798" s="20"/>
      <c r="B798" s="20"/>
      <c r="C798" s="20"/>
      <c r="D798" s="23"/>
      <c r="E798" s="18" t="s">
        <v>367</v>
      </c>
      <c r="F798" s="24">
        <v>2</v>
      </c>
      <c r="G798" s="25">
        <v>0.9</v>
      </c>
      <c r="H798" s="25">
        <v>0.6</v>
      </c>
      <c r="I798" s="25">
        <v>2</v>
      </c>
      <c r="J798" s="22">
        <f t="shared" si="5"/>
        <v>2.16</v>
      </c>
      <c r="K798" s="20"/>
      <c r="L798" s="20"/>
      <c r="M798" s="48"/>
    </row>
    <row r="799" spans="1:13" x14ac:dyDescent="0.25">
      <c r="A799" s="20"/>
      <c r="B799" s="20"/>
      <c r="C799" s="20"/>
      <c r="D799" s="23"/>
      <c r="E799" s="18" t="s">
        <v>368</v>
      </c>
      <c r="F799" s="24">
        <v>3</v>
      </c>
      <c r="G799" s="25">
        <v>1</v>
      </c>
      <c r="H799" s="25">
        <v>0.75</v>
      </c>
      <c r="I799" s="25">
        <v>2</v>
      </c>
      <c r="J799" s="22">
        <f t="shared" si="5"/>
        <v>4.5</v>
      </c>
      <c r="K799" s="20"/>
      <c r="L799" s="20"/>
      <c r="M799" s="48"/>
    </row>
    <row r="800" spans="1:13" x14ac:dyDescent="0.25">
      <c r="A800" s="20"/>
      <c r="B800" s="20"/>
      <c r="C800" s="20"/>
      <c r="D800" s="23"/>
      <c r="E800" s="18" t="s">
        <v>369</v>
      </c>
      <c r="F800" s="24">
        <v>3</v>
      </c>
      <c r="G800" s="25">
        <v>2</v>
      </c>
      <c r="H800" s="25">
        <v>0.75</v>
      </c>
      <c r="I800" s="25">
        <v>2</v>
      </c>
      <c r="J800" s="22">
        <f t="shared" si="5"/>
        <v>9</v>
      </c>
      <c r="K800" s="20"/>
      <c r="L800" s="20"/>
      <c r="M800" s="48"/>
    </row>
    <row r="801" spans="1:13" x14ac:dyDescent="0.25">
      <c r="A801" s="20"/>
      <c r="B801" s="20"/>
      <c r="C801" s="20"/>
      <c r="D801" s="23"/>
      <c r="E801" s="18" t="s">
        <v>370</v>
      </c>
      <c r="F801" s="24">
        <v>2</v>
      </c>
      <c r="G801" s="25">
        <v>1.5</v>
      </c>
      <c r="H801" s="25">
        <v>0.75</v>
      </c>
      <c r="I801" s="25">
        <v>2</v>
      </c>
      <c r="J801" s="22">
        <f t="shared" si="5"/>
        <v>4.5</v>
      </c>
      <c r="K801" s="20"/>
      <c r="L801" s="20"/>
      <c r="M801" s="48"/>
    </row>
    <row r="802" spans="1:13" x14ac:dyDescent="0.25">
      <c r="A802" s="20"/>
      <c r="B802" s="20"/>
      <c r="C802" s="20"/>
      <c r="D802" s="23"/>
      <c r="E802" s="18" t="s">
        <v>371</v>
      </c>
      <c r="F802" s="24">
        <v>1</v>
      </c>
      <c r="G802" s="25">
        <v>1.9</v>
      </c>
      <c r="H802" s="25">
        <v>0.7</v>
      </c>
      <c r="I802" s="25">
        <v>2</v>
      </c>
      <c r="J802" s="22">
        <f t="shared" si="5"/>
        <v>2.66</v>
      </c>
      <c r="K802" s="20"/>
      <c r="L802" s="20"/>
      <c r="M802" s="48"/>
    </row>
    <row r="803" spans="1:13" x14ac:dyDescent="0.25">
      <c r="A803" s="20"/>
      <c r="B803" s="20"/>
      <c r="C803" s="20"/>
      <c r="D803" s="23"/>
      <c r="E803" s="18" t="s">
        <v>372</v>
      </c>
      <c r="F803" s="24">
        <v>2</v>
      </c>
      <c r="G803" s="25">
        <v>0.9</v>
      </c>
      <c r="H803" s="25">
        <v>0.6</v>
      </c>
      <c r="I803" s="25">
        <v>2</v>
      </c>
      <c r="J803" s="22">
        <f t="shared" si="5"/>
        <v>2.16</v>
      </c>
      <c r="K803" s="20"/>
      <c r="L803" s="20"/>
      <c r="M803" s="48"/>
    </row>
    <row r="804" spans="1:13" x14ac:dyDescent="0.25">
      <c r="A804" s="20"/>
      <c r="B804" s="20"/>
      <c r="C804" s="20"/>
      <c r="D804" s="23"/>
      <c r="E804" s="18" t="s">
        <v>373</v>
      </c>
      <c r="F804" s="24">
        <v>3</v>
      </c>
      <c r="G804" s="25">
        <v>1</v>
      </c>
      <c r="H804" s="25">
        <v>0.75</v>
      </c>
      <c r="I804" s="25">
        <v>2</v>
      </c>
      <c r="J804" s="22">
        <f t="shared" si="5"/>
        <v>4.5</v>
      </c>
      <c r="K804" s="20"/>
      <c r="L804" s="20"/>
      <c r="M804" s="48"/>
    </row>
    <row r="805" spans="1:13" x14ac:dyDescent="0.25">
      <c r="A805" s="20"/>
      <c r="B805" s="20"/>
      <c r="C805" s="20"/>
      <c r="D805" s="23"/>
      <c r="E805" s="18" t="s">
        <v>383</v>
      </c>
      <c r="F805" s="24"/>
      <c r="G805" s="25"/>
      <c r="H805" s="25"/>
      <c r="I805" s="25"/>
      <c r="J805" s="22">
        <f t="shared" si="5"/>
        <v>0</v>
      </c>
      <c r="K805" s="20"/>
      <c r="L805" s="20"/>
      <c r="M805" s="48"/>
    </row>
    <row r="806" spans="1:13" x14ac:dyDescent="0.25">
      <c r="A806" s="20"/>
      <c r="B806" s="20"/>
      <c r="C806" s="20"/>
      <c r="D806" s="23"/>
      <c r="E806" s="18" t="s">
        <v>347</v>
      </c>
      <c r="F806" s="24">
        <v>3</v>
      </c>
      <c r="G806" s="25">
        <v>1</v>
      </c>
      <c r="H806" s="25">
        <v>0.75</v>
      </c>
      <c r="I806" s="25">
        <v>2</v>
      </c>
      <c r="J806" s="22">
        <f t="shared" si="5"/>
        <v>4.5</v>
      </c>
      <c r="K806" s="20"/>
      <c r="L806" s="20"/>
      <c r="M806" s="48"/>
    </row>
    <row r="807" spans="1:13" x14ac:dyDescent="0.25">
      <c r="A807" s="20"/>
      <c r="B807" s="20"/>
      <c r="C807" s="20"/>
      <c r="D807" s="23"/>
      <c r="E807" s="18" t="s">
        <v>352</v>
      </c>
      <c r="F807" s="24">
        <v>3</v>
      </c>
      <c r="G807" s="25">
        <v>1</v>
      </c>
      <c r="H807" s="25">
        <v>0.75</v>
      </c>
      <c r="I807" s="25">
        <v>2</v>
      </c>
      <c r="J807" s="22">
        <f t="shared" si="5"/>
        <v>4.5</v>
      </c>
      <c r="K807" s="20"/>
      <c r="L807" s="20"/>
      <c r="M807" s="48"/>
    </row>
    <row r="808" spans="1:13" x14ac:dyDescent="0.25">
      <c r="A808" s="20"/>
      <c r="B808" s="20"/>
      <c r="C808" s="20"/>
      <c r="D808" s="23"/>
      <c r="E808" s="18" t="s">
        <v>357</v>
      </c>
      <c r="F808" s="24">
        <v>3</v>
      </c>
      <c r="G808" s="25">
        <v>1</v>
      </c>
      <c r="H808" s="25">
        <v>0.75</v>
      </c>
      <c r="I808" s="25">
        <v>2</v>
      </c>
      <c r="J808" s="22">
        <f t="shared" si="5"/>
        <v>4.5</v>
      </c>
      <c r="K808" s="20"/>
      <c r="L808" s="20"/>
      <c r="M808" s="48"/>
    </row>
    <row r="809" spans="1:13" x14ac:dyDescent="0.25">
      <c r="A809" s="20"/>
      <c r="B809" s="20"/>
      <c r="C809" s="20"/>
      <c r="D809" s="23"/>
      <c r="E809" s="18" t="s">
        <v>363</v>
      </c>
      <c r="F809" s="24">
        <v>3</v>
      </c>
      <c r="G809" s="25">
        <v>1</v>
      </c>
      <c r="H809" s="25">
        <v>0.75</v>
      </c>
      <c r="I809" s="25">
        <v>2</v>
      </c>
      <c r="J809" s="22">
        <f t="shared" si="5"/>
        <v>4.5</v>
      </c>
      <c r="K809" s="20"/>
      <c r="L809" s="20"/>
      <c r="M809" s="48"/>
    </row>
    <row r="810" spans="1:13" x14ac:dyDescent="0.25">
      <c r="A810" s="20"/>
      <c r="B810" s="20"/>
      <c r="C810" s="20"/>
      <c r="D810" s="23"/>
      <c r="E810" s="18" t="s">
        <v>368</v>
      </c>
      <c r="F810" s="24">
        <v>3</v>
      </c>
      <c r="G810" s="25">
        <v>1</v>
      </c>
      <c r="H810" s="25">
        <v>0.75</v>
      </c>
      <c r="I810" s="25">
        <v>2</v>
      </c>
      <c r="J810" s="22">
        <f t="shared" si="5"/>
        <v>4.5</v>
      </c>
      <c r="K810" s="20"/>
      <c r="L810" s="20"/>
      <c r="M810" s="48"/>
    </row>
    <row r="811" spans="1:13" x14ac:dyDescent="0.25">
      <c r="A811" s="20"/>
      <c r="B811" s="20"/>
      <c r="C811" s="20"/>
      <c r="D811" s="23"/>
      <c r="E811" s="18" t="s">
        <v>384</v>
      </c>
      <c r="F811" s="24">
        <v>3</v>
      </c>
      <c r="G811" s="25">
        <v>1</v>
      </c>
      <c r="H811" s="25">
        <v>0.75</v>
      </c>
      <c r="I811" s="25">
        <v>2</v>
      </c>
      <c r="J811" s="22">
        <f t="shared" si="5"/>
        <v>4.5</v>
      </c>
      <c r="K811" s="20"/>
      <c r="L811" s="20"/>
      <c r="M811" s="48"/>
    </row>
    <row r="812" spans="1:13" x14ac:dyDescent="0.25">
      <c r="A812" s="20"/>
      <c r="B812" s="20"/>
      <c r="C812" s="20"/>
      <c r="D812" s="23"/>
      <c r="E812" s="18" t="s">
        <v>16</v>
      </c>
      <c r="F812" s="24">
        <v>1</v>
      </c>
      <c r="G812" s="25">
        <v>40</v>
      </c>
      <c r="H812" s="25">
        <v>0</v>
      </c>
      <c r="I812" s="25">
        <v>0</v>
      </c>
      <c r="J812" s="22">
        <f t="shared" si="5"/>
        <v>40</v>
      </c>
      <c r="K812" s="20"/>
      <c r="L812" s="20"/>
      <c r="M812" s="48"/>
    </row>
    <row r="813" spans="1:13" x14ac:dyDescent="0.25">
      <c r="A813" s="20"/>
      <c r="B813" s="20"/>
      <c r="C813" s="20"/>
      <c r="D813" s="23"/>
      <c r="E813" s="20"/>
      <c r="F813" s="20"/>
      <c r="G813" s="20"/>
      <c r="H813" s="20"/>
      <c r="I813" s="20"/>
      <c r="J813" s="26" t="s">
        <v>385</v>
      </c>
      <c r="K813" s="27">
        <f>SUM(J772:J812)</f>
        <v>221.92</v>
      </c>
      <c r="L813" s="25">
        <v>252.23</v>
      </c>
      <c r="M813" s="49">
        <f>ROUND(K813*L813,2)</f>
        <v>55974.879999999997</v>
      </c>
    </row>
    <row r="814" spans="1:13" x14ac:dyDescent="0.25">
      <c r="A814" s="29"/>
      <c r="B814" s="29"/>
      <c r="C814" s="29"/>
      <c r="D814" s="30"/>
      <c r="E814" s="29"/>
      <c r="F814" s="29"/>
      <c r="G814" s="29"/>
      <c r="H814" s="29"/>
      <c r="I814" s="29"/>
      <c r="J814" s="29"/>
      <c r="K814" s="29"/>
      <c r="L814" s="29"/>
      <c r="M814" s="50"/>
    </row>
    <row r="815" spans="1:13" x14ac:dyDescent="0.25">
      <c r="A815" s="17" t="s">
        <v>386</v>
      </c>
      <c r="B815" s="18" t="s">
        <v>21</v>
      </c>
      <c r="C815" s="18" t="s">
        <v>113</v>
      </c>
      <c r="D815" s="19" t="s">
        <v>387</v>
      </c>
      <c r="E815" s="20"/>
      <c r="F815" s="20"/>
      <c r="G815" s="20"/>
      <c r="H815" s="20"/>
      <c r="I815" s="20"/>
      <c r="J815" s="20"/>
      <c r="K815" s="21">
        <f>K858</f>
        <v>230</v>
      </c>
      <c r="L815" s="22">
        <f>L858</f>
        <v>34.200000000000003</v>
      </c>
      <c r="M815" s="47">
        <f>M858</f>
        <v>7866</v>
      </c>
    </row>
    <row r="816" spans="1:13" ht="33.75" x14ac:dyDescent="0.25">
      <c r="A816" s="20"/>
      <c r="B816" s="20"/>
      <c r="C816" s="20"/>
      <c r="D816" s="19" t="s">
        <v>388</v>
      </c>
      <c r="E816" s="20"/>
      <c r="F816" s="20"/>
      <c r="G816" s="20"/>
      <c r="H816" s="20"/>
      <c r="I816" s="20"/>
      <c r="J816" s="20"/>
      <c r="K816" s="20"/>
      <c r="L816" s="20"/>
      <c r="M816" s="48"/>
    </row>
    <row r="817" spans="1:13" x14ac:dyDescent="0.25">
      <c r="A817" s="20"/>
      <c r="B817" s="20"/>
      <c r="C817" s="20"/>
      <c r="D817" s="23"/>
      <c r="E817" s="18" t="s">
        <v>382</v>
      </c>
      <c r="F817" s="24"/>
      <c r="G817" s="25"/>
      <c r="H817" s="25"/>
      <c r="I817" s="25"/>
      <c r="J817" s="22">
        <f t="shared" ref="J817:J857" si="6">OR(F817&lt;&gt;0,G817&lt;&gt;0,H817&lt;&gt;0,I817&lt;&gt;0)*(F817 + (F817 = 0))*(G817 + (G817 = 0))*(H817 + (H817 = 0))*(I817 + (I817 = 0))</f>
        <v>0</v>
      </c>
      <c r="K817" s="20"/>
      <c r="L817" s="20"/>
      <c r="M817" s="48"/>
    </row>
    <row r="818" spans="1:13" x14ac:dyDescent="0.25">
      <c r="A818" s="20"/>
      <c r="B818" s="20"/>
      <c r="C818" s="20"/>
      <c r="D818" s="23"/>
      <c r="E818" s="18" t="s">
        <v>342</v>
      </c>
      <c r="F818" s="24">
        <v>3</v>
      </c>
      <c r="G818" s="25">
        <v>2</v>
      </c>
      <c r="H818" s="25">
        <v>0</v>
      </c>
      <c r="I818" s="25">
        <v>0</v>
      </c>
      <c r="J818" s="22">
        <f t="shared" si="6"/>
        <v>6</v>
      </c>
      <c r="K818" s="20"/>
      <c r="L818" s="20"/>
      <c r="M818" s="48"/>
    </row>
    <row r="819" spans="1:13" x14ac:dyDescent="0.25">
      <c r="A819" s="20"/>
      <c r="B819" s="20"/>
      <c r="C819" s="20"/>
      <c r="D819" s="23"/>
      <c r="E819" s="18" t="s">
        <v>343</v>
      </c>
      <c r="F819" s="24">
        <v>3</v>
      </c>
      <c r="G819" s="25">
        <v>2</v>
      </c>
      <c r="H819" s="25">
        <v>0</v>
      </c>
      <c r="I819" s="25">
        <v>0</v>
      </c>
      <c r="J819" s="22">
        <f t="shared" si="6"/>
        <v>6</v>
      </c>
      <c r="K819" s="20"/>
      <c r="L819" s="20"/>
      <c r="M819" s="48"/>
    </row>
    <row r="820" spans="1:13" x14ac:dyDescent="0.25">
      <c r="A820" s="20"/>
      <c r="B820" s="20"/>
      <c r="C820" s="20"/>
      <c r="D820" s="23"/>
      <c r="E820" s="18" t="s">
        <v>344</v>
      </c>
      <c r="F820" s="24">
        <v>2</v>
      </c>
      <c r="G820" s="25">
        <v>2</v>
      </c>
      <c r="H820" s="25">
        <v>0</v>
      </c>
      <c r="I820" s="25">
        <v>0</v>
      </c>
      <c r="J820" s="22">
        <f t="shared" si="6"/>
        <v>4</v>
      </c>
      <c r="K820" s="20"/>
      <c r="L820" s="20"/>
      <c r="M820" s="48"/>
    </row>
    <row r="821" spans="1:13" x14ac:dyDescent="0.25">
      <c r="A821" s="20"/>
      <c r="B821" s="20"/>
      <c r="C821" s="20"/>
      <c r="D821" s="23"/>
      <c r="E821" s="18" t="s">
        <v>345</v>
      </c>
      <c r="F821" s="24">
        <v>1</v>
      </c>
      <c r="G821" s="25">
        <v>2</v>
      </c>
      <c r="H821" s="25">
        <v>0</v>
      </c>
      <c r="I821" s="25">
        <v>0</v>
      </c>
      <c r="J821" s="22">
        <f t="shared" si="6"/>
        <v>2</v>
      </c>
      <c r="K821" s="20"/>
      <c r="L821" s="20"/>
      <c r="M821" s="48"/>
    </row>
    <row r="822" spans="1:13" x14ac:dyDescent="0.25">
      <c r="A822" s="20"/>
      <c r="B822" s="20"/>
      <c r="C822" s="20"/>
      <c r="D822" s="23"/>
      <c r="E822" s="18" t="s">
        <v>346</v>
      </c>
      <c r="F822" s="24">
        <v>2</v>
      </c>
      <c r="G822" s="25">
        <v>2</v>
      </c>
      <c r="H822" s="25">
        <v>0</v>
      </c>
      <c r="I822" s="25">
        <v>0</v>
      </c>
      <c r="J822" s="22">
        <f t="shared" si="6"/>
        <v>4</v>
      </c>
      <c r="K822" s="20"/>
      <c r="L822" s="20"/>
      <c r="M822" s="48"/>
    </row>
    <row r="823" spans="1:13" x14ac:dyDescent="0.25">
      <c r="A823" s="20"/>
      <c r="B823" s="20"/>
      <c r="C823" s="20"/>
      <c r="D823" s="23"/>
      <c r="E823" s="18" t="s">
        <v>347</v>
      </c>
      <c r="F823" s="24">
        <v>3</v>
      </c>
      <c r="G823" s="25">
        <v>2</v>
      </c>
      <c r="H823" s="25">
        <v>0</v>
      </c>
      <c r="I823" s="25">
        <v>0</v>
      </c>
      <c r="J823" s="22">
        <f t="shared" si="6"/>
        <v>6</v>
      </c>
      <c r="K823" s="20"/>
      <c r="L823" s="20"/>
      <c r="M823" s="48"/>
    </row>
    <row r="824" spans="1:13" x14ac:dyDescent="0.25">
      <c r="A824" s="20"/>
      <c r="B824" s="20"/>
      <c r="C824" s="20"/>
      <c r="D824" s="23"/>
      <c r="E824" s="18" t="s">
        <v>348</v>
      </c>
      <c r="F824" s="24">
        <v>3</v>
      </c>
      <c r="G824" s="25">
        <v>2</v>
      </c>
      <c r="H824" s="25">
        <v>0</v>
      </c>
      <c r="I824" s="25">
        <v>0</v>
      </c>
      <c r="J824" s="22">
        <f t="shared" si="6"/>
        <v>6</v>
      </c>
      <c r="K824" s="20"/>
      <c r="L824" s="20"/>
      <c r="M824" s="48"/>
    </row>
    <row r="825" spans="1:13" x14ac:dyDescent="0.25">
      <c r="A825" s="20"/>
      <c r="B825" s="20"/>
      <c r="C825" s="20"/>
      <c r="D825" s="23"/>
      <c r="E825" s="18" t="s">
        <v>349</v>
      </c>
      <c r="F825" s="24">
        <v>2</v>
      </c>
      <c r="G825" s="25">
        <v>2</v>
      </c>
      <c r="H825" s="25">
        <v>0</v>
      </c>
      <c r="I825" s="25">
        <v>0</v>
      </c>
      <c r="J825" s="22">
        <f t="shared" si="6"/>
        <v>4</v>
      </c>
      <c r="K825" s="20"/>
      <c r="L825" s="20"/>
      <c r="M825" s="48"/>
    </row>
    <row r="826" spans="1:13" x14ac:dyDescent="0.25">
      <c r="A826" s="20"/>
      <c r="B826" s="20"/>
      <c r="C826" s="20"/>
      <c r="D826" s="23"/>
      <c r="E826" s="18" t="s">
        <v>350</v>
      </c>
      <c r="F826" s="24">
        <v>1</v>
      </c>
      <c r="G826" s="25">
        <v>2</v>
      </c>
      <c r="H826" s="25">
        <v>0</v>
      </c>
      <c r="I826" s="25">
        <v>0</v>
      </c>
      <c r="J826" s="22">
        <f t="shared" si="6"/>
        <v>2</v>
      </c>
      <c r="K826" s="20"/>
      <c r="L826" s="20"/>
      <c r="M826" s="48"/>
    </row>
    <row r="827" spans="1:13" x14ac:dyDescent="0.25">
      <c r="A827" s="20"/>
      <c r="B827" s="20"/>
      <c r="C827" s="20"/>
      <c r="D827" s="23"/>
      <c r="E827" s="18" t="s">
        <v>351</v>
      </c>
      <c r="F827" s="24">
        <v>2</v>
      </c>
      <c r="G827" s="25">
        <v>2</v>
      </c>
      <c r="H827" s="25">
        <v>0</v>
      </c>
      <c r="I827" s="25">
        <v>0</v>
      </c>
      <c r="J827" s="22">
        <f t="shared" si="6"/>
        <v>4</v>
      </c>
      <c r="K827" s="20"/>
      <c r="L827" s="20"/>
      <c r="M827" s="48"/>
    </row>
    <row r="828" spans="1:13" x14ac:dyDescent="0.25">
      <c r="A828" s="20"/>
      <c r="B828" s="20"/>
      <c r="C828" s="20"/>
      <c r="D828" s="23"/>
      <c r="E828" s="18" t="s">
        <v>352</v>
      </c>
      <c r="F828" s="24">
        <v>3</v>
      </c>
      <c r="G828" s="25">
        <v>2</v>
      </c>
      <c r="H828" s="25">
        <v>0</v>
      </c>
      <c r="I828" s="25">
        <v>0</v>
      </c>
      <c r="J828" s="22">
        <f t="shared" si="6"/>
        <v>6</v>
      </c>
      <c r="K828" s="20"/>
      <c r="L828" s="20"/>
      <c r="M828" s="48"/>
    </row>
    <row r="829" spans="1:13" x14ac:dyDescent="0.25">
      <c r="A829" s="20"/>
      <c r="B829" s="20"/>
      <c r="C829" s="20"/>
      <c r="D829" s="23"/>
      <c r="E829" s="18" t="s">
        <v>353</v>
      </c>
      <c r="F829" s="24">
        <v>3</v>
      </c>
      <c r="G829" s="25">
        <v>2</v>
      </c>
      <c r="H829" s="25">
        <v>0</v>
      </c>
      <c r="I829" s="25">
        <v>0</v>
      </c>
      <c r="J829" s="22">
        <f t="shared" si="6"/>
        <v>6</v>
      </c>
      <c r="K829" s="20"/>
      <c r="L829" s="20"/>
      <c r="M829" s="48"/>
    </row>
    <row r="830" spans="1:13" x14ac:dyDescent="0.25">
      <c r="A830" s="20"/>
      <c r="B830" s="20"/>
      <c r="C830" s="20"/>
      <c r="D830" s="23"/>
      <c r="E830" s="18" t="s">
        <v>354</v>
      </c>
      <c r="F830" s="24">
        <v>2</v>
      </c>
      <c r="G830" s="25">
        <v>2</v>
      </c>
      <c r="H830" s="25">
        <v>0</v>
      </c>
      <c r="I830" s="25">
        <v>0</v>
      </c>
      <c r="J830" s="22">
        <f t="shared" si="6"/>
        <v>4</v>
      </c>
      <c r="K830" s="20"/>
      <c r="L830" s="20"/>
      <c r="M830" s="48"/>
    </row>
    <row r="831" spans="1:13" x14ac:dyDescent="0.25">
      <c r="A831" s="20"/>
      <c r="B831" s="20"/>
      <c r="C831" s="20"/>
      <c r="D831" s="23"/>
      <c r="E831" s="18" t="s">
        <v>355</v>
      </c>
      <c r="F831" s="24">
        <v>1</v>
      </c>
      <c r="G831" s="25">
        <v>22</v>
      </c>
      <c r="H831" s="25">
        <v>0</v>
      </c>
      <c r="I831" s="25">
        <v>0</v>
      </c>
      <c r="J831" s="22">
        <f t="shared" si="6"/>
        <v>22</v>
      </c>
      <c r="K831" s="20"/>
      <c r="L831" s="20"/>
      <c r="M831" s="48"/>
    </row>
    <row r="832" spans="1:13" x14ac:dyDescent="0.25">
      <c r="A832" s="20"/>
      <c r="B832" s="20"/>
      <c r="C832" s="20"/>
      <c r="D832" s="23"/>
      <c r="E832" s="18" t="s">
        <v>356</v>
      </c>
      <c r="F832" s="24">
        <v>2</v>
      </c>
      <c r="G832" s="25">
        <v>2</v>
      </c>
      <c r="H832" s="25">
        <v>0</v>
      </c>
      <c r="I832" s="25">
        <v>0</v>
      </c>
      <c r="J832" s="22">
        <f t="shared" si="6"/>
        <v>4</v>
      </c>
      <c r="K832" s="20"/>
      <c r="L832" s="20"/>
      <c r="M832" s="48"/>
    </row>
    <row r="833" spans="1:13" x14ac:dyDescent="0.25">
      <c r="A833" s="20"/>
      <c r="B833" s="20"/>
      <c r="C833" s="20"/>
      <c r="D833" s="23"/>
      <c r="E833" s="18" t="s">
        <v>357</v>
      </c>
      <c r="F833" s="24">
        <v>3</v>
      </c>
      <c r="G833" s="25">
        <v>2</v>
      </c>
      <c r="H833" s="25">
        <v>0</v>
      </c>
      <c r="I833" s="25">
        <v>0</v>
      </c>
      <c r="J833" s="22">
        <f t="shared" si="6"/>
        <v>6</v>
      </c>
      <c r="K833" s="20"/>
      <c r="L833" s="20"/>
      <c r="M833" s="48"/>
    </row>
    <row r="834" spans="1:13" x14ac:dyDescent="0.25">
      <c r="A834" s="20"/>
      <c r="B834" s="20"/>
      <c r="C834" s="20"/>
      <c r="D834" s="23"/>
      <c r="E834" s="18" t="s">
        <v>358</v>
      </c>
      <c r="F834" s="24">
        <v>3</v>
      </c>
      <c r="G834" s="25">
        <v>2</v>
      </c>
      <c r="H834" s="25">
        <v>0</v>
      </c>
      <c r="I834" s="25">
        <v>0</v>
      </c>
      <c r="J834" s="22">
        <f t="shared" si="6"/>
        <v>6</v>
      </c>
      <c r="K834" s="20"/>
      <c r="L834" s="20"/>
      <c r="M834" s="48"/>
    </row>
    <row r="835" spans="1:13" x14ac:dyDescent="0.25">
      <c r="A835" s="20"/>
      <c r="B835" s="20"/>
      <c r="C835" s="20"/>
      <c r="D835" s="23"/>
      <c r="E835" s="18" t="s">
        <v>359</v>
      </c>
      <c r="F835" s="24">
        <v>3</v>
      </c>
      <c r="G835" s="25">
        <v>2</v>
      </c>
      <c r="H835" s="25">
        <v>0</v>
      </c>
      <c r="I835" s="25">
        <v>0</v>
      </c>
      <c r="J835" s="22">
        <f t="shared" si="6"/>
        <v>6</v>
      </c>
      <c r="K835" s="20"/>
      <c r="L835" s="20"/>
      <c r="M835" s="48"/>
    </row>
    <row r="836" spans="1:13" x14ac:dyDescent="0.25">
      <c r="A836" s="20"/>
      <c r="B836" s="20"/>
      <c r="C836" s="20"/>
      <c r="D836" s="23"/>
      <c r="E836" s="18" t="s">
        <v>360</v>
      </c>
      <c r="F836" s="24">
        <v>2</v>
      </c>
      <c r="G836" s="25">
        <v>2</v>
      </c>
      <c r="H836" s="25">
        <v>0</v>
      </c>
      <c r="I836" s="25">
        <v>0</v>
      </c>
      <c r="J836" s="22">
        <f t="shared" si="6"/>
        <v>4</v>
      </c>
      <c r="K836" s="20"/>
      <c r="L836" s="20"/>
      <c r="M836" s="48"/>
    </row>
    <row r="837" spans="1:13" x14ac:dyDescent="0.25">
      <c r="A837" s="20"/>
      <c r="B837" s="20"/>
      <c r="C837" s="20"/>
      <c r="D837" s="23"/>
      <c r="E837" s="18" t="s">
        <v>361</v>
      </c>
      <c r="F837" s="24">
        <v>1</v>
      </c>
      <c r="G837" s="25">
        <v>2</v>
      </c>
      <c r="H837" s="25">
        <v>0</v>
      </c>
      <c r="I837" s="25">
        <v>0</v>
      </c>
      <c r="J837" s="22">
        <f t="shared" si="6"/>
        <v>2</v>
      </c>
      <c r="K837" s="20"/>
      <c r="L837" s="20"/>
      <c r="M837" s="48"/>
    </row>
    <row r="838" spans="1:13" x14ac:dyDescent="0.25">
      <c r="A838" s="20"/>
      <c r="B838" s="20"/>
      <c r="C838" s="20"/>
      <c r="D838" s="23"/>
      <c r="E838" s="18" t="s">
        <v>362</v>
      </c>
      <c r="F838" s="24">
        <v>2</v>
      </c>
      <c r="G838" s="25">
        <v>2</v>
      </c>
      <c r="H838" s="25">
        <v>0</v>
      </c>
      <c r="I838" s="25">
        <v>0</v>
      </c>
      <c r="J838" s="22">
        <f t="shared" si="6"/>
        <v>4</v>
      </c>
      <c r="K838" s="20"/>
      <c r="L838" s="20"/>
      <c r="M838" s="48"/>
    </row>
    <row r="839" spans="1:13" x14ac:dyDescent="0.25">
      <c r="A839" s="20"/>
      <c r="B839" s="20"/>
      <c r="C839" s="20"/>
      <c r="D839" s="23"/>
      <c r="E839" s="18" t="s">
        <v>363</v>
      </c>
      <c r="F839" s="24">
        <v>3</v>
      </c>
      <c r="G839" s="25">
        <v>2</v>
      </c>
      <c r="H839" s="25">
        <v>0</v>
      </c>
      <c r="I839" s="25">
        <v>0</v>
      </c>
      <c r="J839" s="22">
        <f t="shared" si="6"/>
        <v>6</v>
      </c>
      <c r="K839" s="20"/>
      <c r="L839" s="20"/>
      <c r="M839" s="48"/>
    </row>
    <row r="840" spans="1:13" x14ac:dyDescent="0.25">
      <c r="A840" s="20"/>
      <c r="B840" s="20"/>
      <c r="C840" s="20"/>
      <c r="D840" s="23"/>
      <c r="E840" s="18" t="s">
        <v>364</v>
      </c>
      <c r="F840" s="24">
        <v>3</v>
      </c>
      <c r="G840" s="25">
        <v>2</v>
      </c>
      <c r="H840" s="25">
        <v>0</v>
      </c>
      <c r="I840" s="25">
        <v>0</v>
      </c>
      <c r="J840" s="22">
        <f t="shared" si="6"/>
        <v>6</v>
      </c>
      <c r="K840" s="20"/>
      <c r="L840" s="20"/>
      <c r="M840" s="48"/>
    </row>
    <row r="841" spans="1:13" x14ac:dyDescent="0.25">
      <c r="A841" s="20"/>
      <c r="B841" s="20"/>
      <c r="C841" s="20"/>
      <c r="D841" s="23"/>
      <c r="E841" s="18" t="s">
        <v>365</v>
      </c>
      <c r="F841" s="24">
        <v>2</v>
      </c>
      <c r="G841" s="25">
        <v>2</v>
      </c>
      <c r="H841" s="25">
        <v>0</v>
      </c>
      <c r="I841" s="25">
        <v>0</v>
      </c>
      <c r="J841" s="22">
        <f t="shared" si="6"/>
        <v>4</v>
      </c>
      <c r="K841" s="20"/>
      <c r="L841" s="20"/>
      <c r="M841" s="48"/>
    </row>
    <row r="842" spans="1:13" x14ac:dyDescent="0.25">
      <c r="A842" s="20"/>
      <c r="B842" s="20"/>
      <c r="C842" s="20"/>
      <c r="D842" s="23"/>
      <c r="E842" s="18" t="s">
        <v>366</v>
      </c>
      <c r="F842" s="24">
        <v>1</v>
      </c>
      <c r="G842" s="25">
        <v>2</v>
      </c>
      <c r="H842" s="25">
        <v>0</v>
      </c>
      <c r="I842" s="25">
        <v>0</v>
      </c>
      <c r="J842" s="22">
        <f t="shared" si="6"/>
        <v>2</v>
      </c>
      <c r="K842" s="20"/>
      <c r="L842" s="20"/>
      <c r="M842" s="48"/>
    </row>
    <row r="843" spans="1:13" x14ac:dyDescent="0.25">
      <c r="A843" s="20"/>
      <c r="B843" s="20"/>
      <c r="C843" s="20"/>
      <c r="D843" s="23"/>
      <c r="E843" s="18" t="s">
        <v>367</v>
      </c>
      <c r="F843" s="24">
        <v>2</v>
      </c>
      <c r="G843" s="25">
        <v>2</v>
      </c>
      <c r="H843" s="25">
        <v>0</v>
      </c>
      <c r="I843" s="25">
        <v>0</v>
      </c>
      <c r="J843" s="22">
        <f t="shared" si="6"/>
        <v>4</v>
      </c>
      <c r="K843" s="20"/>
      <c r="L843" s="20"/>
      <c r="M843" s="48"/>
    </row>
    <row r="844" spans="1:13" x14ac:dyDescent="0.25">
      <c r="A844" s="20"/>
      <c r="B844" s="20"/>
      <c r="C844" s="20"/>
      <c r="D844" s="23"/>
      <c r="E844" s="18" t="s">
        <v>368</v>
      </c>
      <c r="F844" s="24">
        <v>3</v>
      </c>
      <c r="G844" s="25">
        <v>2</v>
      </c>
      <c r="H844" s="25">
        <v>0</v>
      </c>
      <c r="I844" s="25">
        <v>0</v>
      </c>
      <c r="J844" s="22">
        <f t="shared" si="6"/>
        <v>6</v>
      </c>
      <c r="K844" s="20"/>
      <c r="L844" s="20"/>
      <c r="M844" s="48"/>
    </row>
    <row r="845" spans="1:13" x14ac:dyDescent="0.25">
      <c r="A845" s="20"/>
      <c r="B845" s="20"/>
      <c r="C845" s="20"/>
      <c r="D845" s="23"/>
      <c r="E845" s="18" t="s">
        <v>369</v>
      </c>
      <c r="F845" s="24">
        <v>3</v>
      </c>
      <c r="G845" s="25">
        <v>2</v>
      </c>
      <c r="H845" s="25">
        <v>0</v>
      </c>
      <c r="I845" s="25">
        <v>0</v>
      </c>
      <c r="J845" s="22">
        <f t="shared" si="6"/>
        <v>6</v>
      </c>
      <c r="K845" s="20"/>
      <c r="L845" s="20"/>
      <c r="M845" s="48"/>
    </row>
    <row r="846" spans="1:13" x14ac:dyDescent="0.25">
      <c r="A846" s="20"/>
      <c r="B846" s="20"/>
      <c r="C846" s="20"/>
      <c r="D846" s="23"/>
      <c r="E846" s="18" t="s">
        <v>370</v>
      </c>
      <c r="F846" s="24">
        <v>2</v>
      </c>
      <c r="G846" s="25">
        <v>2</v>
      </c>
      <c r="H846" s="25">
        <v>0</v>
      </c>
      <c r="I846" s="25">
        <v>0</v>
      </c>
      <c r="J846" s="22">
        <f t="shared" si="6"/>
        <v>4</v>
      </c>
      <c r="K846" s="20"/>
      <c r="L846" s="20"/>
      <c r="M846" s="48"/>
    </row>
    <row r="847" spans="1:13" x14ac:dyDescent="0.25">
      <c r="A847" s="20"/>
      <c r="B847" s="20"/>
      <c r="C847" s="20"/>
      <c r="D847" s="23"/>
      <c r="E847" s="18" t="s">
        <v>371</v>
      </c>
      <c r="F847" s="24">
        <v>1</v>
      </c>
      <c r="G847" s="25">
        <v>2</v>
      </c>
      <c r="H847" s="25">
        <v>0</v>
      </c>
      <c r="I847" s="25">
        <v>0</v>
      </c>
      <c r="J847" s="22">
        <f t="shared" si="6"/>
        <v>2</v>
      </c>
      <c r="K847" s="20"/>
      <c r="L847" s="20"/>
      <c r="M847" s="48"/>
    </row>
    <row r="848" spans="1:13" x14ac:dyDescent="0.25">
      <c r="A848" s="20"/>
      <c r="B848" s="20"/>
      <c r="C848" s="20"/>
      <c r="D848" s="23"/>
      <c r="E848" s="18" t="s">
        <v>372</v>
      </c>
      <c r="F848" s="24">
        <v>2</v>
      </c>
      <c r="G848" s="25">
        <v>2</v>
      </c>
      <c r="H848" s="25">
        <v>0</v>
      </c>
      <c r="I848" s="25">
        <v>0</v>
      </c>
      <c r="J848" s="22">
        <f t="shared" si="6"/>
        <v>4</v>
      </c>
      <c r="K848" s="20"/>
      <c r="L848" s="20"/>
      <c r="M848" s="48"/>
    </row>
    <row r="849" spans="1:13" x14ac:dyDescent="0.25">
      <c r="A849" s="20"/>
      <c r="B849" s="20"/>
      <c r="C849" s="20"/>
      <c r="D849" s="23"/>
      <c r="E849" s="18" t="s">
        <v>373</v>
      </c>
      <c r="F849" s="24">
        <v>3</v>
      </c>
      <c r="G849" s="25">
        <v>2</v>
      </c>
      <c r="H849" s="25">
        <v>0</v>
      </c>
      <c r="I849" s="25">
        <v>0</v>
      </c>
      <c r="J849" s="22">
        <f t="shared" si="6"/>
        <v>6</v>
      </c>
      <c r="K849" s="20"/>
      <c r="L849" s="20"/>
      <c r="M849" s="48"/>
    </row>
    <row r="850" spans="1:13" x14ac:dyDescent="0.25">
      <c r="A850" s="20"/>
      <c r="B850" s="20"/>
      <c r="C850" s="20"/>
      <c r="D850" s="23"/>
      <c r="E850" s="18" t="s">
        <v>383</v>
      </c>
      <c r="F850" s="24"/>
      <c r="G850" s="25"/>
      <c r="H850" s="25"/>
      <c r="I850" s="25"/>
      <c r="J850" s="22">
        <f t="shared" si="6"/>
        <v>0</v>
      </c>
      <c r="K850" s="20"/>
      <c r="L850" s="20"/>
      <c r="M850" s="48"/>
    </row>
    <row r="851" spans="1:13" x14ac:dyDescent="0.25">
      <c r="A851" s="20"/>
      <c r="B851" s="20"/>
      <c r="C851" s="20"/>
      <c r="D851" s="23"/>
      <c r="E851" s="18" t="s">
        <v>347</v>
      </c>
      <c r="F851" s="24">
        <v>3</v>
      </c>
      <c r="G851" s="25">
        <v>2</v>
      </c>
      <c r="H851" s="25">
        <v>0</v>
      </c>
      <c r="I851" s="25">
        <v>0</v>
      </c>
      <c r="J851" s="22">
        <f t="shared" si="6"/>
        <v>6</v>
      </c>
      <c r="K851" s="20"/>
      <c r="L851" s="20"/>
      <c r="M851" s="48"/>
    </row>
    <row r="852" spans="1:13" x14ac:dyDescent="0.25">
      <c r="A852" s="20"/>
      <c r="B852" s="20"/>
      <c r="C852" s="20"/>
      <c r="D852" s="23"/>
      <c r="E852" s="18" t="s">
        <v>352</v>
      </c>
      <c r="F852" s="24">
        <v>3</v>
      </c>
      <c r="G852" s="25">
        <v>2</v>
      </c>
      <c r="H852" s="25">
        <v>0</v>
      </c>
      <c r="I852" s="25">
        <v>0</v>
      </c>
      <c r="J852" s="22">
        <f t="shared" si="6"/>
        <v>6</v>
      </c>
      <c r="K852" s="20"/>
      <c r="L852" s="20"/>
      <c r="M852" s="48"/>
    </row>
    <row r="853" spans="1:13" x14ac:dyDescent="0.25">
      <c r="A853" s="20"/>
      <c r="B853" s="20"/>
      <c r="C853" s="20"/>
      <c r="D853" s="23"/>
      <c r="E853" s="18" t="s">
        <v>357</v>
      </c>
      <c r="F853" s="24">
        <v>3</v>
      </c>
      <c r="G853" s="25">
        <v>2</v>
      </c>
      <c r="H853" s="25">
        <v>0</v>
      </c>
      <c r="I853" s="25">
        <v>0</v>
      </c>
      <c r="J853" s="22">
        <f t="shared" si="6"/>
        <v>6</v>
      </c>
      <c r="K853" s="20"/>
      <c r="L853" s="20"/>
      <c r="M853" s="48"/>
    </row>
    <row r="854" spans="1:13" x14ac:dyDescent="0.25">
      <c r="A854" s="20"/>
      <c r="B854" s="20"/>
      <c r="C854" s="20"/>
      <c r="D854" s="23"/>
      <c r="E854" s="18" t="s">
        <v>363</v>
      </c>
      <c r="F854" s="24">
        <v>3</v>
      </c>
      <c r="G854" s="25">
        <v>2</v>
      </c>
      <c r="H854" s="25">
        <v>0</v>
      </c>
      <c r="I854" s="25">
        <v>0</v>
      </c>
      <c r="J854" s="22">
        <f t="shared" si="6"/>
        <v>6</v>
      </c>
      <c r="K854" s="20"/>
      <c r="L854" s="20"/>
      <c r="M854" s="48"/>
    </row>
    <row r="855" spans="1:13" x14ac:dyDescent="0.25">
      <c r="A855" s="20"/>
      <c r="B855" s="20"/>
      <c r="C855" s="20"/>
      <c r="D855" s="23"/>
      <c r="E855" s="18" t="s">
        <v>368</v>
      </c>
      <c r="F855" s="24">
        <v>3</v>
      </c>
      <c r="G855" s="25">
        <v>2</v>
      </c>
      <c r="H855" s="25">
        <v>0</v>
      </c>
      <c r="I855" s="25">
        <v>0</v>
      </c>
      <c r="J855" s="22">
        <f t="shared" si="6"/>
        <v>6</v>
      </c>
      <c r="K855" s="20"/>
      <c r="L855" s="20"/>
      <c r="M855" s="48"/>
    </row>
    <row r="856" spans="1:13" x14ac:dyDescent="0.25">
      <c r="A856" s="20"/>
      <c r="B856" s="20"/>
      <c r="C856" s="20"/>
      <c r="D856" s="23"/>
      <c r="E856" s="18" t="s">
        <v>384</v>
      </c>
      <c r="F856" s="24">
        <v>3</v>
      </c>
      <c r="G856" s="25">
        <v>2</v>
      </c>
      <c r="H856" s="25">
        <v>0</v>
      </c>
      <c r="I856" s="25">
        <v>0</v>
      </c>
      <c r="J856" s="22">
        <f t="shared" si="6"/>
        <v>6</v>
      </c>
      <c r="K856" s="20"/>
      <c r="L856" s="20"/>
      <c r="M856" s="48"/>
    </row>
    <row r="857" spans="1:13" x14ac:dyDescent="0.25">
      <c r="A857" s="20"/>
      <c r="B857" s="20"/>
      <c r="C857" s="20"/>
      <c r="D857" s="23"/>
      <c r="E857" s="18" t="s">
        <v>16</v>
      </c>
      <c r="F857" s="24">
        <v>1</v>
      </c>
      <c r="G857" s="25">
        <v>30</v>
      </c>
      <c r="H857" s="25">
        <v>0</v>
      </c>
      <c r="I857" s="25">
        <v>0</v>
      </c>
      <c r="J857" s="22">
        <f t="shared" si="6"/>
        <v>30</v>
      </c>
      <c r="K857" s="20"/>
      <c r="L857" s="20"/>
      <c r="M857" s="48"/>
    </row>
    <row r="858" spans="1:13" x14ac:dyDescent="0.25">
      <c r="A858" s="20"/>
      <c r="B858" s="20"/>
      <c r="C858" s="20"/>
      <c r="D858" s="23"/>
      <c r="E858" s="20"/>
      <c r="F858" s="20"/>
      <c r="G858" s="20"/>
      <c r="H858" s="20"/>
      <c r="I858" s="20"/>
      <c r="J858" s="26" t="s">
        <v>389</v>
      </c>
      <c r="K858" s="27">
        <f>SUM(J817:J857)</f>
        <v>230</v>
      </c>
      <c r="L858" s="25">
        <v>34.200000000000003</v>
      </c>
      <c r="M858" s="49">
        <f>ROUND(K858*L858,2)</f>
        <v>7866</v>
      </c>
    </row>
    <row r="859" spans="1:13" x14ac:dyDescent="0.25">
      <c r="A859" s="29"/>
      <c r="B859" s="29"/>
      <c r="C859" s="29"/>
      <c r="D859" s="30"/>
      <c r="E859" s="29"/>
      <c r="F859" s="29"/>
      <c r="G859" s="29"/>
      <c r="H859" s="29"/>
      <c r="I859" s="29"/>
      <c r="J859" s="29"/>
      <c r="K859" s="29"/>
      <c r="L859" s="29"/>
      <c r="M859" s="50"/>
    </row>
    <row r="860" spans="1:13" x14ac:dyDescent="0.25">
      <c r="A860" s="17" t="s">
        <v>187</v>
      </c>
      <c r="B860" s="18" t="s">
        <v>21</v>
      </c>
      <c r="C860" s="18" t="s">
        <v>64</v>
      </c>
      <c r="D860" s="19" t="s">
        <v>188</v>
      </c>
      <c r="E860" s="20"/>
      <c r="F860" s="20"/>
      <c r="G860" s="20"/>
      <c r="H860" s="20"/>
      <c r="I860" s="20"/>
      <c r="J860" s="20"/>
      <c r="K860" s="21">
        <f>K864</f>
        <v>32</v>
      </c>
      <c r="L860" s="22">
        <f>L864</f>
        <v>114.25</v>
      </c>
      <c r="M860" s="47">
        <f>M864</f>
        <v>3656</v>
      </c>
    </row>
    <row r="861" spans="1:13" ht="67.5" x14ac:dyDescent="0.25">
      <c r="A861" s="20"/>
      <c r="B861" s="20"/>
      <c r="C861" s="20"/>
      <c r="D861" s="19" t="s">
        <v>189</v>
      </c>
      <c r="E861" s="20"/>
      <c r="F861" s="20"/>
      <c r="G861" s="20"/>
      <c r="H861" s="20"/>
      <c r="I861" s="20"/>
      <c r="J861" s="20"/>
      <c r="K861" s="20"/>
      <c r="L861" s="20"/>
      <c r="M861" s="48"/>
    </row>
    <row r="862" spans="1:13" x14ac:dyDescent="0.25">
      <c r="A862" s="20"/>
      <c r="B862" s="20"/>
      <c r="C862" s="20"/>
      <c r="D862" s="23"/>
      <c r="E862" s="18" t="s">
        <v>26</v>
      </c>
      <c r="F862" s="24">
        <v>20</v>
      </c>
      <c r="G862" s="25">
        <v>0</v>
      </c>
      <c r="H862" s="25">
        <v>0</v>
      </c>
      <c r="I862" s="25">
        <v>0</v>
      </c>
      <c r="J862" s="22">
        <f>OR(F862&lt;&gt;0,G862&lt;&gt;0,H862&lt;&gt;0,I862&lt;&gt;0)*(F862 + (F862 = 0))*(G862 + (G862 = 0))*(H862 + (H862 = 0))*(I862 + (I862 = 0))</f>
        <v>20</v>
      </c>
      <c r="K862" s="20"/>
      <c r="L862" s="20"/>
      <c r="M862" s="48"/>
    </row>
    <row r="863" spans="1:13" x14ac:dyDescent="0.25">
      <c r="A863" s="20"/>
      <c r="B863" s="20"/>
      <c r="C863" s="20"/>
      <c r="D863" s="23"/>
      <c r="E863" s="18" t="s">
        <v>390</v>
      </c>
      <c r="F863" s="24">
        <v>12</v>
      </c>
      <c r="G863" s="25">
        <v>0</v>
      </c>
      <c r="H863" s="25">
        <v>0</v>
      </c>
      <c r="I863" s="25">
        <v>0</v>
      </c>
      <c r="J863" s="22">
        <f>OR(F863&lt;&gt;0,G863&lt;&gt;0,H863&lt;&gt;0,I863&lt;&gt;0)*(F863 + (F863 = 0))*(G863 + (G863 = 0))*(H863 + (H863 = 0))*(I863 + (I863 = 0))</f>
        <v>12</v>
      </c>
      <c r="K863" s="20"/>
      <c r="L863" s="20"/>
      <c r="M863" s="48"/>
    </row>
    <row r="864" spans="1:13" x14ac:dyDescent="0.25">
      <c r="A864" s="20"/>
      <c r="B864" s="20"/>
      <c r="C864" s="20"/>
      <c r="D864" s="23"/>
      <c r="E864" s="20"/>
      <c r="F864" s="20"/>
      <c r="G864" s="20"/>
      <c r="H864" s="20"/>
      <c r="I864" s="20"/>
      <c r="J864" s="26" t="s">
        <v>190</v>
      </c>
      <c r="K864" s="27">
        <f>SUM(J862:J863)</f>
        <v>32</v>
      </c>
      <c r="L864" s="25">
        <v>114.25</v>
      </c>
      <c r="M864" s="49">
        <f>ROUND(K864*L864,2)</f>
        <v>3656</v>
      </c>
    </row>
    <row r="865" spans="1:13" x14ac:dyDescent="0.25">
      <c r="A865" s="29"/>
      <c r="B865" s="29"/>
      <c r="C865" s="29"/>
      <c r="D865" s="30"/>
      <c r="E865" s="29"/>
      <c r="F865" s="29"/>
      <c r="G865" s="29"/>
      <c r="H865" s="29"/>
      <c r="I865" s="29"/>
      <c r="J865" s="29"/>
      <c r="K865" s="29"/>
      <c r="L865" s="29"/>
      <c r="M865" s="50"/>
    </row>
    <row r="866" spans="1:13" x14ac:dyDescent="0.25">
      <c r="A866" s="20"/>
      <c r="B866" s="20"/>
      <c r="C866" s="20"/>
      <c r="D866" s="23"/>
      <c r="E866" s="20"/>
      <c r="F866" s="20"/>
      <c r="G866" s="20"/>
      <c r="H866" s="20"/>
      <c r="I866" s="20"/>
      <c r="J866" s="26" t="s">
        <v>391</v>
      </c>
      <c r="K866" s="31">
        <v>1</v>
      </c>
      <c r="L866" s="28">
        <f>M716+M721+M726+M764+M770+M815+M860</f>
        <v>76230.820000000007</v>
      </c>
      <c r="M866" s="49">
        <f>ROUND(K866*L866,2)</f>
        <v>76230.820000000007</v>
      </c>
    </row>
    <row r="867" spans="1:13" x14ac:dyDescent="0.25">
      <c r="A867" s="29"/>
      <c r="B867" s="29"/>
      <c r="C867" s="29"/>
      <c r="D867" s="30"/>
      <c r="E867" s="29"/>
      <c r="F867" s="29"/>
      <c r="G867" s="29"/>
      <c r="H867" s="29"/>
      <c r="I867" s="29"/>
      <c r="J867" s="29"/>
      <c r="K867" s="29"/>
      <c r="L867" s="29"/>
      <c r="M867" s="50"/>
    </row>
    <row r="868" spans="1:13" x14ac:dyDescent="0.25">
      <c r="A868" s="20"/>
      <c r="B868" s="20"/>
      <c r="C868" s="20"/>
      <c r="D868" s="23"/>
      <c r="E868" s="20"/>
      <c r="F868" s="20"/>
      <c r="G868" s="20"/>
      <c r="H868" s="20"/>
      <c r="I868" s="20"/>
      <c r="J868" s="26" t="s">
        <v>392</v>
      </c>
      <c r="K868" s="32">
        <v>1</v>
      </c>
      <c r="L868" s="28">
        <f>M715</f>
        <v>76230.820000000007</v>
      </c>
      <c r="M868" s="49">
        <f>ROUND(K868*L868,2)</f>
        <v>76230.820000000007</v>
      </c>
    </row>
    <row r="869" spans="1:13" x14ac:dyDescent="0.25">
      <c r="A869" s="29"/>
      <c r="B869" s="29"/>
      <c r="C869" s="29"/>
      <c r="D869" s="30"/>
      <c r="E869" s="29"/>
      <c r="F869" s="29"/>
      <c r="G869" s="29"/>
      <c r="H869" s="29"/>
      <c r="I869" s="29"/>
      <c r="J869" s="29"/>
      <c r="K869" s="29"/>
      <c r="L869" s="29"/>
      <c r="M869" s="50"/>
    </row>
    <row r="870" spans="1:13" x14ac:dyDescent="0.25">
      <c r="A870" s="7" t="s">
        <v>393</v>
      </c>
      <c r="B870" s="7" t="s">
        <v>15</v>
      </c>
      <c r="C870" s="7" t="s">
        <v>16</v>
      </c>
      <c r="D870" s="8" t="s">
        <v>394</v>
      </c>
      <c r="E870" s="9"/>
      <c r="F870" s="9"/>
      <c r="G870" s="9"/>
      <c r="H870" s="9"/>
      <c r="I870" s="9"/>
      <c r="J870" s="9"/>
      <c r="K870" s="33">
        <v>1</v>
      </c>
      <c r="L870" s="34">
        <v>0</v>
      </c>
      <c r="M870" s="45">
        <f>ROUND(K870*L870,2)</f>
        <v>0</v>
      </c>
    </row>
    <row r="871" spans="1:13" collapsed="1" x14ac:dyDescent="0.25">
      <c r="A871" s="7" t="s">
        <v>395</v>
      </c>
      <c r="B871" s="7" t="s">
        <v>15</v>
      </c>
      <c r="C871" s="7" t="s">
        <v>16</v>
      </c>
      <c r="D871" s="8" t="s">
        <v>396</v>
      </c>
      <c r="E871" s="9"/>
      <c r="F871" s="9"/>
      <c r="G871" s="9"/>
      <c r="H871" s="9"/>
      <c r="I871" s="9"/>
      <c r="J871" s="9"/>
      <c r="K871" s="10">
        <f>K890</f>
        <v>1</v>
      </c>
      <c r="L871" s="11">
        <f>L890</f>
        <v>4113.5</v>
      </c>
      <c r="M871" s="45">
        <f>M890</f>
        <v>4113.5</v>
      </c>
    </row>
    <row r="872" spans="1:13" x14ac:dyDescent="0.25">
      <c r="A872" s="12" t="s">
        <v>397</v>
      </c>
      <c r="B872" s="12" t="s">
        <v>15</v>
      </c>
      <c r="C872" s="12" t="s">
        <v>16</v>
      </c>
      <c r="D872" s="13" t="s">
        <v>19</v>
      </c>
      <c r="E872" s="14"/>
      <c r="F872" s="14"/>
      <c r="G872" s="14"/>
      <c r="H872" s="14"/>
      <c r="I872" s="14"/>
      <c r="J872" s="14"/>
      <c r="K872" s="15">
        <f>K888</f>
        <v>1</v>
      </c>
      <c r="L872" s="16">
        <f>L888</f>
        <v>4113.5</v>
      </c>
      <c r="M872" s="46">
        <f>M888</f>
        <v>4113.5</v>
      </c>
    </row>
    <row r="873" spans="1:13" x14ac:dyDescent="0.25">
      <c r="A873" s="17" t="s">
        <v>398</v>
      </c>
      <c r="B873" s="18" t="s">
        <v>21</v>
      </c>
      <c r="C873" s="18" t="s">
        <v>64</v>
      </c>
      <c r="D873" s="19" t="s">
        <v>399</v>
      </c>
      <c r="E873" s="20"/>
      <c r="F873" s="20"/>
      <c r="G873" s="20"/>
      <c r="H873" s="20"/>
      <c r="I873" s="20"/>
      <c r="J873" s="20"/>
      <c r="K873" s="21">
        <f>K876</f>
        <v>20</v>
      </c>
      <c r="L873" s="22">
        <f>L876</f>
        <v>53.1</v>
      </c>
      <c r="M873" s="47">
        <f>M876</f>
        <v>1062</v>
      </c>
    </row>
    <row r="874" spans="1:13" ht="45" x14ac:dyDescent="0.25">
      <c r="A874" s="20"/>
      <c r="B874" s="20"/>
      <c r="C874" s="20"/>
      <c r="D874" s="19" t="s">
        <v>400</v>
      </c>
      <c r="E874" s="20"/>
      <c r="F874" s="20"/>
      <c r="G874" s="20"/>
      <c r="H874" s="20"/>
      <c r="I874" s="20"/>
      <c r="J874" s="20"/>
      <c r="K874" s="20"/>
      <c r="L874" s="20"/>
      <c r="M874" s="48"/>
    </row>
    <row r="875" spans="1:13" x14ac:dyDescent="0.25">
      <c r="A875" s="20"/>
      <c r="B875" s="20"/>
      <c r="C875" s="20"/>
      <c r="D875" s="23"/>
      <c r="E875" s="18" t="s">
        <v>383</v>
      </c>
      <c r="F875" s="24">
        <v>10</v>
      </c>
      <c r="G875" s="25">
        <v>2</v>
      </c>
      <c r="H875" s="25">
        <v>0</v>
      </c>
      <c r="I875" s="25">
        <v>0</v>
      </c>
      <c r="J875" s="22">
        <f>OR(F875&lt;&gt;0,G875&lt;&gt;0,H875&lt;&gt;0,I875&lt;&gt;0)*(F875 + (F875 = 0))*(G875 + (G875 = 0))*(H875 + (H875 = 0))*(I875 + (I875 = 0))</f>
        <v>20</v>
      </c>
      <c r="K875" s="20"/>
      <c r="L875" s="20"/>
      <c r="M875" s="48"/>
    </row>
    <row r="876" spans="1:13" x14ac:dyDescent="0.25">
      <c r="A876" s="20"/>
      <c r="B876" s="20"/>
      <c r="C876" s="20"/>
      <c r="D876" s="23"/>
      <c r="E876" s="20"/>
      <c r="F876" s="20"/>
      <c r="G876" s="20"/>
      <c r="H876" s="20"/>
      <c r="I876" s="20"/>
      <c r="J876" s="26" t="s">
        <v>401</v>
      </c>
      <c r="K876" s="27">
        <f>J875</f>
        <v>20</v>
      </c>
      <c r="L876" s="25">
        <v>53.1</v>
      </c>
      <c r="M876" s="49">
        <f>ROUND(K876*L876,2)</f>
        <v>1062</v>
      </c>
    </row>
    <row r="877" spans="1:13" x14ac:dyDescent="0.25">
      <c r="A877" s="29"/>
      <c r="B877" s="29"/>
      <c r="C877" s="29"/>
      <c r="D877" s="30"/>
      <c r="E877" s="29"/>
      <c r="F877" s="29"/>
      <c r="G877" s="29"/>
      <c r="H877" s="29"/>
      <c r="I877" s="29"/>
      <c r="J877" s="29"/>
      <c r="K877" s="29"/>
      <c r="L877" s="29"/>
      <c r="M877" s="50"/>
    </row>
    <row r="878" spans="1:13" x14ac:dyDescent="0.25">
      <c r="A878" s="17" t="s">
        <v>297</v>
      </c>
      <c r="B878" s="18" t="s">
        <v>21</v>
      </c>
      <c r="C878" s="18" t="s">
        <v>113</v>
      </c>
      <c r="D878" s="19" t="s">
        <v>298</v>
      </c>
      <c r="E878" s="20"/>
      <c r="F878" s="20"/>
      <c r="G878" s="20"/>
      <c r="H878" s="20"/>
      <c r="I878" s="20"/>
      <c r="J878" s="20"/>
      <c r="K878" s="21">
        <f>K881</f>
        <v>10</v>
      </c>
      <c r="L878" s="22">
        <f>L881</f>
        <v>99.5</v>
      </c>
      <c r="M878" s="47">
        <f>M881</f>
        <v>995</v>
      </c>
    </row>
    <row r="879" spans="1:13" ht="33.75" x14ac:dyDescent="0.25">
      <c r="A879" s="20"/>
      <c r="B879" s="20"/>
      <c r="C879" s="20"/>
      <c r="D879" s="19" t="s">
        <v>299</v>
      </c>
      <c r="E879" s="20"/>
      <c r="F879" s="20"/>
      <c r="G879" s="20"/>
      <c r="H879" s="20"/>
      <c r="I879" s="20"/>
      <c r="J879" s="20"/>
      <c r="K879" s="20"/>
      <c r="L879" s="20"/>
      <c r="M879" s="48"/>
    </row>
    <row r="880" spans="1:13" x14ac:dyDescent="0.25">
      <c r="A880" s="20"/>
      <c r="B880" s="20"/>
      <c r="C880" s="20"/>
      <c r="D880" s="23"/>
      <c r="E880" s="18" t="s">
        <v>25</v>
      </c>
      <c r="F880" s="24">
        <v>10</v>
      </c>
      <c r="G880" s="25">
        <v>0</v>
      </c>
      <c r="H880" s="25">
        <v>0</v>
      </c>
      <c r="I880" s="25">
        <v>0</v>
      </c>
      <c r="J880" s="22">
        <f>OR(F880&lt;&gt;0,G880&lt;&gt;0,H880&lt;&gt;0,I880&lt;&gt;0)*(F880 + (F880 = 0))*(G880 + (G880 = 0))*(H880 + (H880 = 0))*(I880 + (I880 = 0))</f>
        <v>10</v>
      </c>
      <c r="K880" s="20"/>
      <c r="L880" s="20"/>
      <c r="M880" s="48"/>
    </row>
    <row r="881" spans="1:13" x14ac:dyDescent="0.25">
      <c r="A881" s="20"/>
      <c r="B881" s="20"/>
      <c r="C881" s="20"/>
      <c r="D881" s="23"/>
      <c r="E881" s="20"/>
      <c r="F881" s="20"/>
      <c r="G881" s="20"/>
      <c r="H881" s="20"/>
      <c r="I881" s="20"/>
      <c r="J881" s="26" t="s">
        <v>300</v>
      </c>
      <c r="K881" s="27">
        <f>J880</f>
        <v>10</v>
      </c>
      <c r="L881" s="25">
        <v>99.5</v>
      </c>
      <c r="M881" s="49">
        <f>ROUND(K881*L881,2)</f>
        <v>995</v>
      </c>
    </row>
    <row r="882" spans="1:13" x14ac:dyDescent="0.25">
      <c r="A882" s="29"/>
      <c r="B882" s="29"/>
      <c r="C882" s="29"/>
      <c r="D882" s="30"/>
      <c r="E882" s="29"/>
      <c r="F882" s="29"/>
      <c r="G882" s="29"/>
      <c r="H882" s="29"/>
      <c r="I882" s="29"/>
      <c r="J882" s="29"/>
      <c r="K882" s="29"/>
      <c r="L882" s="29"/>
      <c r="M882" s="50"/>
    </row>
    <row r="883" spans="1:13" x14ac:dyDescent="0.25">
      <c r="A883" s="17" t="s">
        <v>187</v>
      </c>
      <c r="B883" s="18" t="s">
        <v>21</v>
      </c>
      <c r="C883" s="18" t="s">
        <v>64</v>
      </c>
      <c r="D883" s="19" t="s">
        <v>188</v>
      </c>
      <c r="E883" s="20"/>
      <c r="F883" s="20"/>
      <c r="G883" s="20"/>
      <c r="H883" s="20"/>
      <c r="I883" s="20"/>
      <c r="J883" s="20"/>
      <c r="K883" s="21">
        <f>K886</f>
        <v>18</v>
      </c>
      <c r="L883" s="22">
        <f>L886</f>
        <v>114.25</v>
      </c>
      <c r="M883" s="47">
        <f>M886</f>
        <v>2056.5</v>
      </c>
    </row>
    <row r="884" spans="1:13" ht="67.5" x14ac:dyDescent="0.25">
      <c r="A884" s="20"/>
      <c r="B884" s="20"/>
      <c r="C884" s="20"/>
      <c r="D884" s="19" t="s">
        <v>189</v>
      </c>
      <c r="E884" s="20"/>
      <c r="F884" s="20"/>
      <c r="G884" s="20"/>
      <c r="H884" s="20"/>
      <c r="I884" s="20"/>
      <c r="J884" s="20"/>
      <c r="K884" s="20"/>
      <c r="L884" s="20"/>
      <c r="M884" s="48"/>
    </row>
    <row r="885" spans="1:13" x14ac:dyDescent="0.25">
      <c r="A885" s="20"/>
      <c r="B885" s="20"/>
      <c r="C885" s="20"/>
      <c r="D885" s="23"/>
      <c r="E885" s="18" t="s">
        <v>402</v>
      </c>
      <c r="F885" s="24">
        <v>18</v>
      </c>
      <c r="G885" s="25">
        <v>0</v>
      </c>
      <c r="H885" s="25">
        <v>0</v>
      </c>
      <c r="I885" s="25">
        <v>0</v>
      </c>
      <c r="J885" s="22">
        <f>OR(F885&lt;&gt;0,G885&lt;&gt;0,H885&lt;&gt;0,I885&lt;&gt;0)*(F885 + (F885 = 0))*(G885 + (G885 = 0))*(H885 + (H885 = 0))*(I885 + (I885 = 0))</f>
        <v>18</v>
      </c>
      <c r="K885" s="20"/>
      <c r="L885" s="20"/>
      <c r="M885" s="48"/>
    </row>
    <row r="886" spans="1:13" x14ac:dyDescent="0.25">
      <c r="A886" s="20"/>
      <c r="B886" s="20"/>
      <c r="C886" s="20"/>
      <c r="D886" s="23"/>
      <c r="E886" s="20"/>
      <c r="F886" s="20"/>
      <c r="G886" s="20"/>
      <c r="H886" s="20"/>
      <c r="I886" s="20"/>
      <c r="J886" s="26" t="s">
        <v>190</v>
      </c>
      <c r="K886" s="27">
        <f>J885</f>
        <v>18</v>
      </c>
      <c r="L886" s="25">
        <v>114.25</v>
      </c>
      <c r="M886" s="49">
        <f>ROUND(K886*L886,2)</f>
        <v>2056.5</v>
      </c>
    </row>
    <row r="887" spans="1:13" x14ac:dyDescent="0.25">
      <c r="A887" s="29"/>
      <c r="B887" s="29"/>
      <c r="C887" s="29"/>
      <c r="D887" s="30"/>
      <c r="E887" s="29"/>
      <c r="F887" s="29"/>
      <c r="G887" s="29"/>
      <c r="H887" s="29"/>
      <c r="I887" s="29"/>
      <c r="J887" s="29"/>
      <c r="K887" s="29"/>
      <c r="L887" s="29"/>
      <c r="M887" s="50"/>
    </row>
    <row r="888" spans="1:13" x14ac:dyDescent="0.25">
      <c r="A888" s="20"/>
      <c r="B888" s="20"/>
      <c r="C888" s="20"/>
      <c r="D888" s="23"/>
      <c r="E888" s="20"/>
      <c r="F888" s="20"/>
      <c r="G888" s="20"/>
      <c r="H888" s="20"/>
      <c r="I888" s="20"/>
      <c r="J888" s="26" t="s">
        <v>403</v>
      </c>
      <c r="K888" s="31">
        <v>1</v>
      </c>
      <c r="L888" s="28">
        <f>M873+M878+M883</f>
        <v>4113.5</v>
      </c>
      <c r="M888" s="49">
        <f>ROUND(K888*L888,2)</f>
        <v>4113.5</v>
      </c>
    </row>
    <row r="889" spans="1:13" x14ac:dyDescent="0.25">
      <c r="A889" s="29"/>
      <c r="B889" s="29"/>
      <c r="C889" s="29"/>
      <c r="D889" s="30"/>
      <c r="E889" s="29"/>
      <c r="F889" s="29"/>
      <c r="G889" s="29"/>
      <c r="H889" s="29"/>
      <c r="I889" s="29"/>
      <c r="J889" s="29"/>
      <c r="K889" s="29"/>
      <c r="L889" s="29"/>
      <c r="M889" s="50"/>
    </row>
    <row r="890" spans="1:13" x14ac:dyDescent="0.25">
      <c r="A890" s="20"/>
      <c r="B890" s="20"/>
      <c r="C890" s="20"/>
      <c r="D890" s="23"/>
      <c r="E890" s="20"/>
      <c r="F890" s="20"/>
      <c r="G890" s="20"/>
      <c r="H890" s="20"/>
      <c r="I890" s="20"/>
      <c r="J890" s="26" t="s">
        <v>404</v>
      </c>
      <c r="K890" s="32">
        <v>1</v>
      </c>
      <c r="L890" s="28">
        <f>M872</f>
        <v>4113.5</v>
      </c>
      <c r="M890" s="49">
        <f>ROUND(K890*L890,2)</f>
        <v>4113.5</v>
      </c>
    </row>
    <row r="891" spans="1:13" x14ac:dyDescent="0.25">
      <c r="A891" s="29"/>
      <c r="B891" s="29"/>
      <c r="C891" s="29"/>
      <c r="D891" s="30"/>
      <c r="E891" s="29"/>
      <c r="F891" s="29"/>
      <c r="G891" s="29"/>
      <c r="H891" s="29"/>
      <c r="I891" s="29"/>
      <c r="J891" s="29"/>
      <c r="K891" s="29"/>
      <c r="L891" s="29"/>
      <c r="M891" s="50"/>
    </row>
    <row r="892" spans="1:13" collapsed="1" x14ac:dyDescent="0.25">
      <c r="A892" s="7" t="s">
        <v>405</v>
      </c>
      <c r="B892" s="7" t="s">
        <v>15</v>
      </c>
      <c r="C892" s="7" t="s">
        <v>16</v>
      </c>
      <c r="D892" s="8" t="s">
        <v>406</v>
      </c>
      <c r="E892" s="9"/>
      <c r="F892" s="9"/>
      <c r="G892" s="9"/>
      <c r="H892" s="9"/>
      <c r="I892" s="9"/>
      <c r="J892" s="9"/>
      <c r="K892" s="10">
        <f>K1021</f>
        <v>1</v>
      </c>
      <c r="L892" s="11">
        <f>L1021</f>
        <v>36663.14</v>
      </c>
      <c r="M892" s="45">
        <f>M1021</f>
        <v>36663.14</v>
      </c>
    </row>
    <row r="893" spans="1:13" x14ac:dyDescent="0.25">
      <c r="A893" s="12" t="s">
        <v>407</v>
      </c>
      <c r="B893" s="12" t="s">
        <v>15</v>
      </c>
      <c r="C893" s="12" t="s">
        <v>16</v>
      </c>
      <c r="D893" s="13" t="s">
        <v>19</v>
      </c>
      <c r="E893" s="14"/>
      <c r="F893" s="14"/>
      <c r="G893" s="14"/>
      <c r="H893" s="14"/>
      <c r="I893" s="14"/>
      <c r="J893" s="14"/>
      <c r="K893" s="15">
        <f>K1019</f>
        <v>1</v>
      </c>
      <c r="L893" s="16">
        <f>L1019</f>
        <v>36663.14</v>
      </c>
      <c r="M893" s="46">
        <f>M1019</f>
        <v>36663.14</v>
      </c>
    </row>
    <row r="894" spans="1:13" x14ac:dyDescent="0.25">
      <c r="A894" s="17" t="s">
        <v>332</v>
      </c>
      <c r="B894" s="18" t="s">
        <v>21</v>
      </c>
      <c r="C894" s="18" t="s">
        <v>29</v>
      </c>
      <c r="D894" s="19" t="s">
        <v>333</v>
      </c>
      <c r="E894" s="20"/>
      <c r="F894" s="20"/>
      <c r="G894" s="20"/>
      <c r="H894" s="20"/>
      <c r="I894" s="20"/>
      <c r="J894" s="20"/>
      <c r="K894" s="21">
        <f>K897</f>
        <v>1.2</v>
      </c>
      <c r="L894" s="22">
        <f>L897</f>
        <v>31.65</v>
      </c>
      <c r="M894" s="47">
        <f>M897</f>
        <v>37.979999999999997</v>
      </c>
    </row>
    <row r="895" spans="1:13" ht="45" x14ac:dyDescent="0.25">
      <c r="A895" s="20"/>
      <c r="B895" s="20"/>
      <c r="C895" s="20"/>
      <c r="D895" s="19" t="s">
        <v>334</v>
      </c>
      <c r="E895" s="20"/>
      <c r="F895" s="20"/>
      <c r="G895" s="20"/>
      <c r="H895" s="20"/>
      <c r="I895" s="20"/>
      <c r="J895" s="20"/>
      <c r="K895" s="20"/>
      <c r="L895" s="20"/>
      <c r="M895" s="48"/>
    </row>
    <row r="896" spans="1:13" x14ac:dyDescent="0.25">
      <c r="A896" s="20"/>
      <c r="B896" s="20"/>
      <c r="C896" s="20"/>
      <c r="D896" s="23"/>
      <c r="E896" s="18" t="s">
        <v>408</v>
      </c>
      <c r="F896" s="24">
        <v>4</v>
      </c>
      <c r="G896" s="25">
        <v>0.3</v>
      </c>
      <c r="H896" s="25">
        <v>0</v>
      </c>
      <c r="I896" s="25">
        <v>0</v>
      </c>
      <c r="J896" s="22">
        <f>OR(F896&lt;&gt;0,G896&lt;&gt;0,H896&lt;&gt;0,I896&lt;&gt;0)*(F896 + (F896 = 0))*(G896 + (G896 = 0))*(H896 + (H896 = 0))*(I896 + (I896 = 0))</f>
        <v>1.2</v>
      </c>
      <c r="K896" s="20"/>
      <c r="L896" s="20"/>
      <c r="M896" s="48"/>
    </row>
    <row r="897" spans="1:13" x14ac:dyDescent="0.25">
      <c r="A897" s="20"/>
      <c r="B897" s="20"/>
      <c r="C897" s="20"/>
      <c r="D897" s="23"/>
      <c r="E897" s="20"/>
      <c r="F897" s="20"/>
      <c r="G897" s="20"/>
      <c r="H897" s="20"/>
      <c r="I897" s="20"/>
      <c r="J897" s="26" t="s">
        <v>335</v>
      </c>
      <c r="K897" s="27">
        <f>J896</f>
        <v>1.2</v>
      </c>
      <c r="L897" s="25">
        <v>31.65</v>
      </c>
      <c r="M897" s="49">
        <f>ROUND(K897*L897,2)</f>
        <v>37.979999999999997</v>
      </c>
    </row>
    <row r="898" spans="1:13" x14ac:dyDescent="0.25">
      <c r="A898" s="29"/>
      <c r="B898" s="29"/>
      <c r="C898" s="29"/>
      <c r="D898" s="30"/>
      <c r="E898" s="29"/>
      <c r="F898" s="29"/>
      <c r="G898" s="29"/>
      <c r="H898" s="29"/>
      <c r="I898" s="29"/>
      <c r="J898" s="29"/>
      <c r="K898" s="29"/>
      <c r="L898" s="29"/>
      <c r="M898" s="50"/>
    </row>
    <row r="899" spans="1:13" x14ac:dyDescent="0.25">
      <c r="A899" s="17" t="s">
        <v>409</v>
      </c>
      <c r="B899" s="18" t="s">
        <v>21</v>
      </c>
      <c r="C899" s="18" t="s">
        <v>29</v>
      </c>
      <c r="D899" s="19" t="s">
        <v>410</v>
      </c>
      <c r="E899" s="20"/>
      <c r="F899" s="20"/>
      <c r="G899" s="20"/>
      <c r="H899" s="20"/>
      <c r="I899" s="20"/>
      <c r="J899" s="20"/>
      <c r="K899" s="21">
        <f>K903</f>
        <v>21</v>
      </c>
      <c r="L899" s="22">
        <f>L903</f>
        <v>10.55</v>
      </c>
      <c r="M899" s="47">
        <f>M903</f>
        <v>221.55</v>
      </c>
    </row>
    <row r="900" spans="1:13" ht="45" x14ac:dyDescent="0.25">
      <c r="A900" s="20"/>
      <c r="B900" s="20"/>
      <c r="C900" s="20"/>
      <c r="D900" s="19" t="s">
        <v>411</v>
      </c>
      <c r="E900" s="20"/>
      <c r="F900" s="20"/>
      <c r="G900" s="20"/>
      <c r="H900" s="20"/>
      <c r="I900" s="20"/>
      <c r="J900" s="20"/>
      <c r="K900" s="20"/>
      <c r="L900" s="20"/>
      <c r="M900" s="48"/>
    </row>
    <row r="901" spans="1:13" x14ac:dyDescent="0.25">
      <c r="A901" s="20"/>
      <c r="B901" s="20"/>
      <c r="C901" s="20"/>
      <c r="D901" s="23"/>
      <c r="E901" s="18" t="s">
        <v>412</v>
      </c>
      <c r="F901" s="24">
        <v>20</v>
      </c>
      <c r="G901" s="25">
        <v>0</v>
      </c>
      <c r="H901" s="25">
        <v>0</v>
      </c>
      <c r="I901" s="25">
        <v>0</v>
      </c>
      <c r="J901" s="22">
        <f>OR(F901&lt;&gt;0,G901&lt;&gt;0,H901&lt;&gt;0,I901&lt;&gt;0)*(F901 + (F901 = 0))*(G901 + (G901 = 0))*(H901 + (H901 = 0))*(I901 + (I901 = 0))</f>
        <v>20</v>
      </c>
      <c r="K901" s="20"/>
      <c r="L901" s="20"/>
      <c r="M901" s="48"/>
    </row>
    <row r="902" spans="1:13" x14ac:dyDescent="0.25">
      <c r="A902" s="20"/>
      <c r="B902" s="20"/>
      <c r="C902" s="20"/>
      <c r="D902" s="23"/>
      <c r="E902" s="18" t="s">
        <v>16</v>
      </c>
      <c r="F902" s="24">
        <v>1</v>
      </c>
      <c r="G902" s="25">
        <v>0</v>
      </c>
      <c r="H902" s="25">
        <v>0</v>
      </c>
      <c r="I902" s="25">
        <v>0</v>
      </c>
      <c r="J902" s="22">
        <f>OR(F902&lt;&gt;0,G902&lt;&gt;0,H902&lt;&gt;0,I902&lt;&gt;0)*(F902 + (F902 = 0))*(G902 + (G902 = 0))*(H902 + (H902 = 0))*(I902 + (I902 = 0))</f>
        <v>1</v>
      </c>
      <c r="K902" s="20"/>
      <c r="L902" s="20"/>
      <c r="M902" s="48"/>
    </row>
    <row r="903" spans="1:13" x14ac:dyDescent="0.25">
      <c r="A903" s="20"/>
      <c r="B903" s="20"/>
      <c r="C903" s="20"/>
      <c r="D903" s="23"/>
      <c r="E903" s="20"/>
      <c r="F903" s="20"/>
      <c r="G903" s="20"/>
      <c r="H903" s="20"/>
      <c r="I903" s="20"/>
      <c r="J903" s="26" t="s">
        <v>413</v>
      </c>
      <c r="K903" s="27">
        <f>SUM(J901:J902)</f>
        <v>21</v>
      </c>
      <c r="L903" s="25">
        <v>10.55</v>
      </c>
      <c r="M903" s="49">
        <f>ROUND(K903*L903,2)</f>
        <v>221.55</v>
      </c>
    </row>
    <row r="904" spans="1:13" x14ac:dyDescent="0.25">
      <c r="A904" s="29"/>
      <c r="B904" s="29"/>
      <c r="C904" s="29"/>
      <c r="D904" s="30"/>
      <c r="E904" s="29"/>
      <c r="F904" s="29"/>
      <c r="G904" s="29"/>
      <c r="H904" s="29"/>
      <c r="I904" s="29"/>
      <c r="J904" s="29"/>
      <c r="K904" s="29"/>
      <c r="L904" s="29"/>
      <c r="M904" s="50"/>
    </row>
    <row r="905" spans="1:13" x14ac:dyDescent="0.25">
      <c r="A905" s="17" t="s">
        <v>39</v>
      </c>
      <c r="B905" s="18" t="s">
        <v>21</v>
      </c>
      <c r="C905" s="18" t="s">
        <v>29</v>
      </c>
      <c r="D905" s="19" t="s">
        <v>40</v>
      </c>
      <c r="E905" s="20"/>
      <c r="F905" s="20"/>
      <c r="G905" s="20"/>
      <c r="H905" s="20"/>
      <c r="I905" s="20"/>
      <c r="J905" s="20"/>
      <c r="K905" s="21">
        <f>K908</f>
        <v>2.4</v>
      </c>
      <c r="L905" s="22">
        <f>L908</f>
        <v>41.15</v>
      </c>
      <c r="M905" s="47">
        <f>M908</f>
        <v>98.76</v>
      </c>
    </row>
    <row r="906" spans="1:13" ht="45" x14ac:dyDescent="0.25">
      <c r="A906" s="20"/>
      <c r="B906" s="20"/>
      <c r="C906" s="20"/>
      <c r="D906" s="19" t="s">
        <v>41</v>
      </c>
      <c r="E906" s="20"/>
      <c r="F906" s="20"/>
      <c r="G906" s="20"/>
      <c r="H906" s="20"/>
      <c r="I906" s="20"/>
      <c r="J906" s="20"/>
      <c r="K906" s="20"/>
      <c r="L906" s="20"/>
      <c r="M906" s="48"/>
    </row>
    <row r="907" spans="1:13" x14ac:dyDescent="0.25">
      <c r="A907" s="20"/>
      <c r="B907" s="20"/>
      <c r="C907" s="20"/>
      <c r="D907" s="23"/>
      <c r="E907" s="18" t="s">
        <v>414</v>
      </c>
      <c r="F907" s="24">
        <v>1</v>
      </c>
      <c r="G907" s="25">
        <v>2.4</v>
      </c>
      <c r="H907" s="25">
        <v>0</v>
      </c>
      <c r="I907" s="25">
        <v>0</v>
      </c>
      <c r="J907" s="22">
        <f>OR(F907&lt;&gt;0,G907&lt;&gt;0,H907&lt;&gt;0,I907&lt;&gt;0)*(F907 + (F907 = 0))*(G907 + (G907 = 0))*(H907 + (H907 = 0))*(I907 + (I907 = 0))</f>
        <v>2.4</v>
      </c>
      <c r="K907" s="20"/>
      <c r="L907" s="20"/>
      <c r="M907" s="48"/>
    </row>
    <row r="908" spans="1:13" x14ac:dyDescent="0.25">
      <c r="A908" s="20"/>
      <c r="B908" s="20"/>
      <c r="C908" s="20"/>
      <c r="D908" s="23"/>
      <c r="E908" s="20"/>
      <c r="F908" s="20"/>
      <c r="G908" s="20"/>
      <c r="H908" s="20"/>
      <c r="I908" s="20"/>
      <c r="J908" s="26" t="s">
        <v>48</v>
      </c>
      <c r="K908" s="27">
        <f>J907</f>
        <v>2.4</v>
      </c>
      <c r="L908" s="25">
        <v>41.15</v>
      </c>
      <c r="M908" s="49">
        <f>ROUND(K908*L908,2)</f>
        <v>98.76</v>
      </c>
    </row>
    <row r="909" spans="1:13" x14ac:dyDescent="0.25">
      <c r="A909" s="29"/>
      <c r="B909" s="29"/>
      <c r="C909" s="29"/>
      <c r="D909" s="30"/>
      <c r="E909" s="29"/>
      <c r="F909" s="29"/>
      <c r="G909" s="29"/>
      <c r="H909" s="29"/>
      <c r="I909" s="29"/>
      <c r="J909" s="29"/>
      <c r="K909" s="29"/>
      <c r="L909" s="29"/>
      <c r="M909" s="50"/>
    </row>
    <row r="910" spans="1:13" x14ac:dyDescent="0.25">
      <c r="A910" s="17" t="s">
        <v>34</v>
      </c>
      <c r="B910" s="18" t="s">
        <v>21</v>
      </c>
      <c r="C910" s="18" t="s">
        <v>22</v>
      </c>
      <c r="D910" s="19" t="s">
        <v>35</v>
      </c>
      <c r="E910" s="20"/>
      <c r="F910" s="20"/>
      <c r="G910" s="20"/>
      <c r="H910" s="20"/>
      <c r="I910" s="20"/>
      <c r="J910" s="20"/>
      <c r="K910" s="21">
        <f>K913</f>
        <v>6.39</v>
      </c>
      <c r="L910" s="22">
        <f>L913</f>
        <v>27.92</v>
      </c>
      <c r="M910" s="47">
        <f>M913</f>
        <v>178.41</v>
      </c>
    </row>
    <row r="911" spans="1:13" ht="33.75" x14ac:dyDescent="0.25">
      <c r="A911" s="20"/>
      <c r="B911" s="20"/>
      <c r="C911" s="20"/>
      <c r="D911" s="19" t="s">
        <v>36</v>
      </c>
      <c r="E911" s="20"/>
      <c r="F911" s="20"/>
      <c r="G911" s="20"/>
      <c r="H911" s="20"/>
      <c r="I911" s="20"/>
      <c r="J911" s="20"/>
      <c r="K911" s="20"/>
      <c r="L911" s="20"/>
      <c r="M911" s="48"/>
    </row>
    <row r="912" spans="1:13" x14ac:dyDescent="0.25">
      <c r="A912" s="20"/>
      <c r="B912" s="20"/>
      <c r="C912" s="20"/>
      <c r="D912" s="23"/>
      <c r="E912" s="18" t="s">
        <v>326</v>
      </c>
      <c r="F912" s="24">
        <v>3</v>
      </c>
      <c r="G912" s="25">
        <v>0.3</v>
      </c>
      <c r="H912" s="25">
        <v>7.1</v>
      </c>
      <c r="I912" s="25">
        <v>0</v>
      </c>
      <c r="J912" s="22">
        <f>OR(F912&lt;&gt;0,G912&lt;&gt;0,H912&lt;&gt;0,I912&lt;&gt;0)*(F912 + (F912 = 0))*(G912 + (G912 = 0))*(H912 + (H912 = 0))*(I912 + (I912 = 0))</f>
        <v>6.39</v>
      </c>
      <c r="K912" s="20"/>
      <c r="L912" s="20"/>
      <c r="M912" s="48"/>
    </row>
    <row r="913" spans="1:13" x14ac:dyDescent="0.25">
      <c r="A913" s="20"/>
      <c r="B913" s="20"/>
      <c r="C913" s="20"/>
      <c r="D913" s="23"/>
      <c r="E913" s="20"/>
      <c r="F913" s="20"/>
      <c r="G913" s="20"/>
      <c r="H913" s="20"/>
      <c r="I913" s="20"/>
      <c r="J913" s="26" t="s">
        <v>38</v>
      </c>
      <c r="K913" s="27">
        <f>J912</f>
        <v>6.39</v>
      </c>
      <c r="L913" s="25">
        <v>27.92</v>
      </c>
      <c r="M913" s="49">
        <f>ROUND(K913*L913,2)</f>
        <v>178.41</v>
      </c>
    </row>
    <row r="914" spans="1:13" x14ac:dyDescent="0.25">
      <c r="A914" s="29"/>
      <c r="B914" s="29"/>
      <c r="C914" s="29"/>
      <c r="D914" s="30"/>
      <c r="E914" s="29"/>
      <c r="F914" s="29"/>
      <c r="G914" s="29"/>
      <c r="H914" s="29"/>
      <c r="I914" s="29"/>
      <c r="J914" s="29"/>
      <c r="K914" s="29"/>
      <c r="L914" s="29"/>
      <c r="M914" s="50"/>
    </row>
    <row r="915" spans="1:13" x14ac:dyDescent="0.25">
      <c r="A915" s="17" t="s">
        <v>53</v>
      </c>
      <c r="B915" s="18" t="s">
        <v>21</v>
      </c>
      <c r="C915" s="18" t="s">
        <v>22</v>
      </c>
      <c r="D915" s="19" t="s">
        <v>54</v>
      </c>
      <c r="E915" s="20"/>
      <c r="F915" s="20"/>
      <c r="G915" s="20"/>
      <c r="H915" s="20"/>
      <c r="I915" s="20"/>
      <c r="J915" s="20"/>
      <c r="K915" s="21">
        <f>K920</f>
        <v>89.19</v>
      </c>
      <c r="L915" s="22">
        <f>L920</f>
        <v>19.54</v>
      </c>
      <c r="M915" s="47">
        <f>M920</f>
        <v>1742.77</v>
      </c>
    </row>
    <row r="916" spans="1:13" ht="45" x14ac:dyDescent="0.25">
      <c r="A916" s="20"/>
      <c r="B916" s="20"/>
      <c r="C916" s="20"/>
      <c r="D916" s="19" t="s">
        <v>55</v>
      </c>
      <c r="E916" s="20"/>
      <c r="F916" s="20"/>
      <c r="G916" s="20"/>
      <c r="H916" s="20"/>
      <c r="I916" s="20"/>
      <c r="J916" s="20"/>
      <c r="K916" s="20"/>
      <c r="L916" s="20"/>
      <c r="M916" s="48"/>
    </row>
    <row r="917" spans="1:13" x14ac:dyDescent="0.25">
      <c r="A917" s="20"/>
      <c r="B917" s="20"/>
      <c r="C917" s="20"/>
      <c r="D917" s="23"/>
      <c r="E917" s="18" t="s">
        <v>71</v>
      </c>
      <c r="F917" s="24">
        <v>6</v>
      </c>
      <c r="G917" s="25">
        <v>0.59</v>
      </c>
      <c r="H917" s="25">
        <v>0</v>
      </c>
      <c r="I917" s="25">
        <v>0</v>
      </c>
      <c r="J917" s="22">
        <f>OR(F917&lt;&gt;0,G917&lt;&gt;0,H917&lt;&gt;0,I917&lt;&gt;0)*(F917 + (F917 = 0))*(G917 + (G917 = 0))*(H917 + (H917 = 0))*(I917 + (I917 = 0))</f>
        <v>3.54</v>
      </c>
      <c r="K917" s="20"/>
      <c r="L917" s="20"/>
      <c r="M917" s="48"/>
    </row>
    <row r="918" spans="1:13" x14ac:dyDescent="0.25">
      <c r="A918" s="20"/>
      <c r="B918" s="20"/>
      <c r="C918" s="20"/>
      <c r="D918" s="23"/>
      <c r="E918" s="18" t="s">
        <v>415</v>
      </c>
      <c r="F918" s="24">
        <v>1</v>
      </c>
      <c r="G918" s="25">
        <v>70.650000000000006</v>
      </c>
      <c r="H918" s="25">
        <v>0</v>
      </c>
      <c r="I918" s="25">
        <v>0</v>
      </c>
      <c r="J918" s="22">
        <f>OR(F918&lt;&gt;0,G918&lt;&gt;0,H918&lt;&gt;0,I918&lt;&gt;0)*(F918 + (F918 = 0))*(G918 + (G918 = 0))*(H918 + (H918 = 0))*(I918 + (I918 = 0))</f>
        <v>70.650000000000006</v>
      </c>
      <c r="K918" s="20"/>
      <c r="L918" s="20"/>
      <c r="M918" s="48"/>
    </row>
    <row r="919" spans="1:13" x14ac:dyDescent="0.25">
      <c r="A919" s="20"/>
      <c r="B919" s="20"/>
      <c r="C919" s="20"/>
      <c r="D919" s="23"/>
      <c r="E919" s="18" t="s">
        <v>16</v>
      </c>
      <c r="F919" s="24">
        <v>1</v>
      </c>
      <c r="G919" s="25">
        <v>15</v>
      </c>
      <c r="H919" s="25">
        <v>0</v>
      </c>
      <c r="I919" s="25">
        <v>0</v>
      </c>
      <c r="J919" s="22">
        <f>OR(F919&lt;&gt;0,G919&lt;&gt;0,H919&lt;&gt;0,I919&lt;&gt;0)*(F919 + (F919 = 0))*(G919 + (G919 = 0))*(H919 + (H919 = 0))*(I919 + (I919 = 0))</f>
        <v>15</v>
      </c>
      <c r="K919" s="20"/>
      <c r="L919" s="20"/>
      <c r="M919" s="48"/>
    </row>
    <row r="920" spans="1:13" x14ac:dyDescent="0.25">
      <c r="A920" s="20"/>
      <c r="B920" s="20"/>
      <c r="C920" s="20"/>
      <c r="D920" s="23"/>
      <c r="E920" s="20"/>
      <c r="F920" s="20"/>
      <c r="G920" s="20"/>
      <c r="H920" s="20"/>
      <c r="I920" s="20"/>
      <c r="J920" s="26" t="s">
        <v>57</v>
      </c>
      <c r="K920" s="27">
        <f>SUM(J917:J919)</f>
        <v>89.19</v>
      </c>
      <c r="L920" s="25">
        <v>19.54</v>
      </c>
      <c r="M920" s="49">
        <f>ROUND(K920*L920,2)</f>
        <v>1742.77</v>
      </c>
    </row>
    <row r="921" spans="1:13" x14ac:dyDescent="0.25">
      <c r="A921" s="29"/>
      <c r="B921" s="29"/>
      <c r="C921" s="29"/>
      <c r="D921" s="30"/>
      <c r="E921" s="29"/>
      <c r="F921" s="29"/>
      <c r="G921" s="29"/>
      <c r="H921" s="29"/>
      <c r="I921" s="29"/>
      <c r="J921" s="29"/>
      <c r="K921" s="29"/>
      <c r="L921" s="29"/>
      <c r="M921" s="50"/>
    </row>
    <row r="922" spans="1:13" x14ac:dyDescent="0.25">
      <c r="A922" s="17" t="s">
        <v>107</v>
      </c>
      <c r="B922" s="18" t="s">
        <v>21</v>
      </c>
      <c r="C922" s="18" t="s">
        <v>22</v>
      </c>
      <c r="D922" s="19" t="s">
        <v>108</v>
      </c>
      <c r="E922" s="20"/>
      <c r="F922" s="20"/>
      <c r="G922" s="20"/>
      <c r="H922" s="20"/>
      <c r="I922" s="20"/>
      <c r="J922" s="20"/>
      <c r="K922" s="21">
        <f>K925</f>
        <v>2.52</v>
      </c>
      <c r="L922" s="22">
        <f>L925</f>
        <v>22.34</v>
      </c>
      <c r="M922" s="47">
        <f>M925</f>
        <v>56.3</v>
      </c>
    </row>
    <row r="923" spans="1:13" ht="45" x14ac:dyDescent="0.25">
      <c r="A923" s="20"/>
      <c r="B923" s="20"/>
      <c r="C923" s="20"/>
      <c r="D923" s="19" t="s">
        <v>109</v>
      </c>
      <c r="E923" s="20"/>
      <c r="F923" s="20"/>
      <c r="G923" s="20"/>
      <c r="H923" s="20"/>
      <c r="I923" s="20"/>
      <c r="J923" s="20"/>
      <c r="K923" s="20"/>
      <c r="L923" s="20"/>
      <c r="M923" s="48"/>
    </row>
    <row r="924" spans="1:13" x14ac:dyDescent="0.25">
      <c r="A924" s="20"/>
      <c r="B924" s="20"/>
      <c r="C924" s="20"/>
      <c r="D924" s="23"/>
      <c r="E924" s="18" t="s">
        <v>326</v>
      </c>
      <c r="F924" s="24">
        <v>9</v>
      </c>
      <c r="G924" s="25">
        <v>0.28000000000000003</v>
      </c>
      <c r="H924" s="25">
        <v>0</v>
      </c>
      <c r="I924" s="25">
        <v>0</v>
      </c>
      <c r="J924" s="22">
        <f>OR(F924&lt;&gt;0,G924&lt;&gt;0,H924&lt;&gt;0,I924&lt;&gt;0)*(F924 + (F924 = 0))*(G924 + (G924 = 0))*(H924 + (H924 = 0))*(I924 + (I924 = 0))</f>
        <v>2.52</v>
      </c>
      <c r="K924" s="20"/>
      <c r="L924" s="20"/>
      <c r="M924" s="48"/>
    </row>
    <row r="925" spans="1:13" x14ac:dyDescent="0.25">
      <c r="A925" s="20"/>
      <c r="B925" s="20"/>
      <c r="C925" s="20"/>
      <c r="D925" s="23"/>
      <c r="E925" s="20"/>
      <c r="F925" s="20"/>
      <c r="G925" s="20"/>
      <c r="H925" s="20"/>
      <c r="I925" s="20"/>
      <c r="J925" s="26" t="s">
        <v>111</v>
      </c>
      <c r="K925" s="27">
        <f>J924</f>
        <v>2.52</v>
      </c>
      <c r="L925" s="25">
        <v>22.34</v>
      </c>
      <c r="M925" s="49">
        <f>ROUND(K925*L925,2)</f>
        <v>56.3</v>
      </c>
    </row>
    <row r="926" spans="1:13" x14ac:dyDescent="0.25">
      <c r="A926" s="29"/>
      <c r="B926" s="29"/>
      <c r="C926" s="29"/>
      <c r="D926" s="30"/>
      <c r="E926" s="29"/>
      <c r="F926" s="29"/>
      <c r="G926" s="29"/>
      <c r="H926" s="29"/>
      <c r="I926" s="29"/>
      <c r="J926" s="29"/>
      <c r="K926" s="29"/>
      <c r="L926" s="29"/>
      <c r="M926" s="50"/>
    </row>
    <row r="927" spans="1:13" x14ac:dyDescent="0.25">
      <c r="A927" s="17" t="s">
        <v>202</v>
      </c>
      <c r="B927" s="18" t="s">
        <v>21</v>
      </c>
      <c r="C927" s="18" t="s">
        <v>29</v>
      </c>
      <c r="D927" s="19" t="s">
        <v>203</v>
      </c>
      <c r="E927" s="20"/>
      <c r="F927" s="20"/>
      <c r="G927" s="20"/>
      <c r="H927" s="20"/>
      <c r="I927" s="20"/>
      <c r="J927" s="20"/>
      <c r="K927" s="21">
        <f>K932</f>
        <v>3.4</v>
      </c>
      <c r="L927" s="22">
        <f>L932</f>
        <v>188.41</v>
      </c>
      <c r="M927" s="47">
        <f>M932</f>
        <v>640.59</v>
      </c>
    </row>
    <row r="928" spans="1:13" ht="78.75" x14ac:dyDescent="0.25">
      <c r="A928" s="20"/>
      <c r="B928" s="20"/>
      <c r="C928" s="20"/>
      <c r="D928" s="19" t="s">
        <v>204</v>
      </c>
      <c r="E928" s="20"/>
      <c r="F928" s="20"/>
      <c r="G928" s="20"/>
      <c r="H928" s="20"/>
      <c r="I928" s="20"/>
      <c r="J928" s="20"/>
      <c r="K928" s="20"/>
      <c r="L928" s="20"/>
      <c r="M928" s="48"/>
    </row>
    <row r="929" spans="1:13" x14ac:dyDescent="0.25">
      <c r="A929" s="20"/>
      <c r="B929" s="20"/>
      <c r="C929" s="20"/>
      <c r="D929" s="23"/>
      <c r="E929" s="18" t="s">
        <v>408</v>
      </c>
      <c r="F929" s="24">
        <v>1</v>
      </c>
      <c r="G929" s="25">
        <v>0.3</v>
      </c>
      <c r="H929" s="25">
        <v>0</v>
      </c>
      <c r="I929" s="25">
        <v>0</v>
      </c>
      <c r="J929" s="22">
        <f>OR(F929&lt;&gt;0,G929&lt;&gt;0,H929&lt;&gt;0,I929&lt;&gt;0)*(F929 + (F929 = 0))*(G929 + (G929 = 0))*(H929 + (H929 = 0))*(I929 + (I929 = 0))</f>
        <v>0.3</v>
      </c>
      <c r="K929" s="20"/>
      <c r="L929" s="20"/>
      <c r="M929" s="48"/>
    </row>
    <row r="930" spans="1:13" x14ac:dyDescent="0.25">
      <c r="A930" s="20"/>
      <c r="B930" s="20"/>
      <c r="C930" s="20"/>
      <c r="D930" s="23"/>
      <c r="E930" s="18" t="s">
        <v>416</v>
      </c>
      <c r="F930" s="24">
        <v>1</v>
      </c>
      <c r="G930" s="25">
        <v>1.1000000000000001</v>
      </c>
      <c r="H930" s="25">
        <v>0</v>
      </c>
      <c r="I930" s="25">
        <v>0</v>
      </c>
      <c r="J930" s="22">
        <f>OR(F930&lt;&gt;0,G930&lt;&gt;0,H930&lt;&gt;0,I930&lt;&gt;0)*(F930 + (F930 = 0))*(G930 + (G930 = 0))*(H930 + (H930 = 0))*(I930 + (I930 = 0))</f>
        <v>1.1000000000000001</v>
      </c>
      <c r="K930" s="20"/>
      <c r="L930" s="20"/>
      <c r="M930" s="48"/>
    </row>
    <row r="931" spans="1:13" x14ac:dyDescent="0.25">
      <c r="A931" s="20"/>
      <c r="B931" s="20"/>
      <c r="C931" s="20"/>
      <c r="D931" s="23"/>
      <c r="E931" s="18" t="s">
        <v>417</v>
      </c>
      <c r="F931" s="24">
        <v>2</v>
      </c>
      <c r="G931" s="25">
        <v>0</v>
      </c>
      <c r="H931" s="25">
        <v>0</v>
      </c>
      <c r="I931" s="25">
        <v>0</v>
      </c>
      <c r="J931" s="22">
        <f>OR(F931&lt;&gt;0,G931&lt;&gt;0,H931&lt;&gt;0,I931&lt;&gt;0)*(F931 + (F931 = 0))*(G931 + (G931 = 0))*(H931 + (H931 = 0))*(I931 + (I931 = 0))</f>
        <v>2</v>
      </c>
      <c r="K931" s="20"/>
      <c r="L931" s="20"/>
      <c r="M931" s="48"/>
    </row>
    <row r="932" spans="1:13" x14ac:dyDescent="0.25">
      <c r="A932" s="20"/>
      <c r="B932" s="20"/>
      <c r="C932" s="20"/>
      <c r="D932" s="23"/>
      <c r="E932" s="20"/>
      <c r="F932" s="20"/>
      <c r="G932" s="20"/>
      <c r="H932" s="20"/>
      <c r="I932" s="20"/>
      <c r="J932" s="26" t="s">
        <v>209</v>
      </c>
      <c r="K932" s="27">
        <f>SUM(J929:J931)</f>
        <v>3.4</v>
      </c>
      <c r="L932" s="25">
        <v>188.41</v>
      </c>
      <c r="M932" s="49">
        <f>ROUND(K932*L932,2)</f>
        <v>640.59</v>
      </c>
    </row>
    <row r="933" spans="1:13" x14ac:dyDescent="0.25">
      <c r="A933" s="29"/>
      <c r="B933" s="29"/>
      <c r="C933" s="29"/>
      <c r="D933" s="30"/>
      <c r="E933" s="29"/>
      <c r="F933" s="29"/>
      <c r="G933" s="29"/>
      <c r="H933" s="29"/>
      <c r="I933" s="29"/>
      <c r="J933" s="29"/>
      <c r="K933" s="29"/>
      <c r="L933" s="29"/>
      <c r="M933" s="50"/>
    </row>
    <row r="934" spans="1:13" x14ac:dyDescent="0.25">
      <c r="A934" s="17" t="s">
        <v>63</v>
      </c>
      <c r="B934" s="18" t="s">
        <v>21</v>
      </c>
      <c r="C934" s="18" t="s">
        <v>64</v>
      </c>
      <c r="D934" s="19" t="s">
        <v>65</v>
      </c>
      <c r="E934" s="20"/>
      <c r="F934" s="20"/>
      <c r="G934" s="20"/>
      <c r="H934" s="20"/>
      <c r="I934" s="20"/>
      <c r="J934" s="20"/>
      <c r="K934" s="21">
        <f>K937</f>
        <v>6</v>
      </c>
      <c r="L934" s="22">
        <f>L937</f>
        <v>49.5</v>
      </c>
      <c r="M934" s="47">
        <f>M937</f>
        <v>297</v>
      </c>
    </row>
    <row r="935" spans="1:13" ht="33.75" x14ac:dyDescent="0.25">
      <c r="A935" s="20"/>
      <c r="B935" s="20"/>
      <c r="C935" s="20"/>
      <c r="D935" s="19" t="s">
        <v>66</v>
      </c>
      <c r="E935" s="20"/>
      <c r="F935" s="20"/>
      <c r="G935" s="20"/>
      <c r="H935" s="20"/>
      <c r="I935" s="20"/>
      <c r="J935" s="20"/>
      <c r="K935" s="20"/>
      <c r="L935" s="20"/>
      <c r="M935" s="48"/>
    </row>
    <row r="936" spans="1:13" x14ac:dyDescent="0.25">
      <c r="A936" s="20"/>
      <c r="B936" s="20"/>
      <c r="C936" s="20"/>
      <c r="D936" s="23"/>
      <c r="E936" s="18" t="s">
        <v>71</v>
      </c>
      <c r="F936" s="24">
        <v>6</v>
      </c>
      <c r="G936" s="25">
        <v>0</v>
      </c>
      <c r="H936" s="25">
        <v>0</v>
      </c>
      <c r="I936" s="25">
        <v>0</v>
      </c>
      <c r="J936" s="22">
        <f>OR(F936&lt;&gt;0,G936&lt;&gt;0,H936&lt;&gt;0,I936&lt;&gt;0)*(F936 + (F936 = 0))*(G936 + (G936 = 0))*(H936 + (H936 = 0))*(I936 + (I936 = 0))</f>
        <v>6</v>
      </c>
      <c r="K936" s="20"/>
      <c r="L936" s="20"/>
      <c r="M936" s="48"/>
    </row>
    <row r="937" spans="1:13" x14ac:dyDescent="0.25">
      <c r="A937" s="20"/>
      <c r="B937" s="20"/>
      <c r="C937" s="20"/>
      <c r="D937" s="23"/>
      <c r="E937" s="20"/>
      <c r="F937" s="20"/>
      <c r="G937" s="20"/>
      <c r="H937" s="20"/>
      <c r="I937" s="20"/>
      <c r="J937" s="26" t="s">
        <v>67</v>
      </c>
      <c r="K937" s="27">
        <f>J936</f>
        <v>6</v>
      </c>
      <c r="L937" s="25">
        <v>49.5</v>
      </c>
      <c r="M937" s="49">
        <f>ROUND(K937*L937,2)</f>
        <v>297</v>
      </c>
    </row>
    <row r="938" spans="1:13" x14ac:dyDescent="0.25">
      <c r="A938" s="29"/>
      <c r="B938" s="29"/>
      <c r="C938" s="29"/>
      <c r="D938" s="30"/>
      <c r="E938" s="29"/>
      <c r="F938" s="29"/>
      <c r="G938" s="29"/>
      <c r="H938" s="29"/>
      <c r="I938" s="29"/>
      <c r="J938" s="29"/>
      <c r="K938" s="29"/>
      <c r="L938" s="29"/>
      <c r="M938" s="50"/>
    </row>
    <row r="939" spans="1:13" x14ac:dyDescent="0.25">
      <c r="A939" s="17" t="s">
        <v>263</v>
      </c>
      <c r="B939" s="18" t="s">
        <v>21</v>
      </c>
      <c r="C939" s="18" t="s">
        <v>64</v>
      </c>
      <c r="D939" s="19" t="s">
        <v>264</v>
      </c>
      <c r="E939" s="20"/>
      <c r="F939" s="20"/>
      <c r="G939" s="20"/>
      <c r="H939" s="20"/>
      <c r="I939" s="20"/>
      <c r="J939" s="20"/>
      <c r="K939" s="21">
        <f>K942</f>
        <v>12</v>
      </c>
      <c r="L939" s="22">
        <f>L942</f>
        <v>79.5</v>
      </c>
      <c r="M939" s="47">
        <f>M942</f>
        <v>954</v>
      </c>
    </row>
    <row r="940" spans="1:13" ht="22.5" x14ac:dyDescent="0.25">
      <c r="A940" s="20"/>
      <c r="B940" s="20"/>
      <c r="C940" s="20"/>
      <c r="D940" s="19" t="s">
        <v>265</v>
      </c>
      <c r="E940" s="20"/>
      <c r="F940" s="20"/>
      <c r="G940" s="20"/>
      <c r="H940" s="20"/>
      <c r="I940" s="20"/>
      <c r="J940" s="20"/>
      <c r="K940" s="20"/>
      <c r="L940" s="20"/>
      <c r="M940" s="48"/>
    </row>
    <row r="941" spans="1:13" x14ac:dyDescent="0.25">
      <c r="A941" s="20"/>
      <c r="B941" s="20"/>
      <c r="C941" s="20"/>
      <c r="D941" s="23"/>
      <c r="E941" s="18" t="s">
        <v>32</v>
      </c>
      <c r="F941" s="24">
        <v>12</v>
      </c>
      <c r="G941" s="25">
        <v>0</v>
      </c>
      <c r="H941" s="25">
        <v>0</v>
      </c>
      <c r="I941" s="25">
        <v>0</v>
      </c>
      <c r="J941" s="22">
        <f>OR(F941&lt;&gt;0,G941&lt;&gt;0,H941&lt;&gt;0,I941&lt;&gt;0)*(F941 + (F941 = 0))*(G941 + (G941 = 0))*(H941 + (H941 = 0))*(I941 + (I941 = 0))</f>
        <v>12</v>
      </c>
      <c r="K941" s="20"/>
      <c r="L941" s="20"/>
      <c r="M941" s="48"/>
    </row>
    <row r="942" spans="1:13" x14ac:dyDescent="0.25">
      <c r="A942" s="20"/>
      <c r="B942" s="20"/>
      <c r="C942" s="20"/>
      <c r="D942" s="23"/>
      <c r="E942" s="20"/>
      <c r="F942" s="20"/>
      <c r="G942" s="20"/>
      <c r="H942" s="20"/>
      <c r="I942" s="20"/>
      <c r="J942" s="26" t="s">
        <v>266</v>
      </c>
      <c r="K942" s="27">
        <f>J941</f>
        <v>12</v>
      </c>
      <c r="L942" s="25">
        <v>79.5</v>
      </c>
      <c r="M942" s="49">
        <f>ROUND(K942*L942,2)</f>
        <v>954</v>
      </c>
    </row>
    <row r="943" spans="1:13" x14ac:dyDescent="0.25">
      <c r="A943" s="29"/>
      <c r="B943" s="29"/>
      <c r="C943" s="29"/>
      <c r="D943" s="30"/>
      <c r="E943" s="29"/>
      <c r="F943" s="29"/>
      <c r="G943" s="29"/>
      <c r="H943" s="29"/>
      <c r="I943" s="29"/>
      <c r="J943" s="29"/>
      <c r="K943" s="29"/>
      <c r="L943" s="29"/>
      <c r="M943" s="50"/>
    </row>
    <row r="944" spans="1:13" x14ac:dyDescent="0.25">
      <c r="A944" s="17" t="s">
        <v>58</v>
      </c>
      <c r="B944" s="18" t="s">
        <v>21</v>
      </c>
      <c r="C944" s="18" t="s">
        <v>59</v>
      </c>
      <c r="D944" s="19" t="s">
        <v>60</v>
      </c>
      <c r="E944" s="20"/>
      <c r="F944" s="20"/>
      <c r="G944" s="20"/>
      <c r="H944" s="20"/>
      <c r="I944" s="20"/>
      <c r="J944" s="20"/>
      <c r="K944" s="21">
        <f>K948</f>
        <v>3.42</v>
      </c>
      <c r="L944" s="22">
        <f>L948</f>
        <v>204.11</v>
      </c>
      <c r="M944" s="47">
        <f>M948</f>
        <v>698.06</v>
      </c>
    </row>
    <row r="945" spans="1:13" ht="56.25" x14ac:dyDescent="0.25">
      <c r="A945" s="20"/>
      <c r="B945" s="20"/>
      <c r="C945" s="20"/>
      <c r="D945" s="19" t="s">
        <v>61</v>
      </c>
      <c r="E945" s="20"/>
      <c r="F945" s="20"/>
      <c r="G945" s="20"/>
      <c r="H945" s="20"/>
      <c r="I945" s="20"/>
      <c r="J945" s="20"/>
      <c r="K945" s="20"/>
      <c r="L945" s="20"/>
      <c r="M945" s="48"/>
    </row>
    <row r="946" spans="1:13" x14ac:dyDescent="0.25">
      <c r="A946" s="20"/>
      <c r="B946" s="20"/>
      <c r="C946" s="20"/>
      <c r="D946" s="23"/>
      <c r="E946" s="18" t="s">
        <v>71</v>
      </c>
      <c r="F946" s="24">
        <v>3</v>
      </c>
      <c r="G946" s="25">
        <v>0.7</v>
      </c>
      <c r="H946" s="25">
        <v>0</v>
      </c>
      <c r="I946" s="25">
        <v>1.2</v>
      </c>
      <c r="J946" s="22">
        <f>OR(F946&lt;&gt;0,G946&lt;&gt;0,H946&lt;&gt;0,I946&lt;&gt;0)*(F946 + (F946 = 0))*(G946 + (G946 = 0))*(H946 + (H946 = 0))*(I946 + (I946 = 0))</f>
        <v>2.52</v>
      </c>
      <c r="K946" s="20"/>
      <c r="L946" s="20"/>
      <c r="M946" s="48"/>
    </row>
    <row r="947" spans="1:13" x14ac:dyDescent="0.25">
      <c r="A947" s="20"/>
      <c r="B947" s="20"/>
      <c r="C947" s="20"/>
      <c r="D947" s="23"/>
      <c r="E947" s="18" t="s">
        <v>414</v>
      </c>
      <c r="F947" s="24">
        <v>1</v>
      </c>
      <c r="G947" s="25">
        <v>1</v>
      </c>
      <c r="H947" s="25">
        <v>0</v>
      </c>
      <c r="I947" s="25">
        <v>0.9</v>
      </c>
      <c r="J947" s="22">
        <f>OR(F947&lt;&gt;0,G947&lt;&gt;0,H947&lt;&gt;0,I947&lt;&gt;0)*(F947 + (F947 = 0))*(G947 + (G947 = 0))*(H947 + (H947 = 0))*(I947 + (I947 = 0))</f>
        <v>0.9</v>
      </c>
      <c r="K947" s="20"/>
      <c r="L947" s="20"/>
      <c r="M947" s="48"/>
    </row>
    <row r="948" spans="1:13" x14ac:dyDescent="0.25">
      <c r="A948" s="20"/>
      <c r="B948" s="20"/>
      <c r="C948" s="20"/>
      <c r="D948" s="23"/>
      <c r="E948" s="20"/>
      <c r="F948" s="20"/>
      <c r="G948" s="20"/>
      <c r="H948" s="20"/>
      <c r="I948" s="20"/>
      <c r="J948" s="26" t="s">
        <v>62</v>
      </c>
      <c r="K948" s="27">
        <f>SUM(J946:J947)</f>
        <v>3.42</v>
      </c>
      <c r="L948" s="25">
        <v>204.11</v>
      </c>
      <c r="M948" s="49">
        <f>ROUND(K948*L948,2)</f>
        <v>698.06</v>
      </c>
    </row>
    <row r="949" spans="1:13" x14ac:dyDescent="0.25">
      <c r="A949" s="29"/>
      <c r="B949" s="29"/>
      <c r="C949" s="29"/>
      <c r="D949" s="30"/>
      <c r="E949" s="29"/>
      <c r="F949" s="29"/>
      <c r="G949" s="29"/>
      <c r="H949" s="29"/>
      <c r="I949" s="29"/>
      <c r="J949" s="29"/>
      <c r="K949" s="29"/>
      <c r="L949" s="29"/>
      <c r="M949" s="50"/>
    </row>
    <row r="950" spans="1:13" x14ac:dyDescent="0.25">
      <c r="A950" s="17" t="s">
        <v>259</v>
      </c>
      <c r="B950" s="18" t="s">
        <v>21</v>
      </c>
      <c r="C950" s="18" t="s">
        <v>59</v>
      </c>
      <c r="D950" s="19" t="s">
        <v>260</v>
      </c>
      <c r="E950" s="20"/>
      <c r="F950" s="20"/>
      <c r="G950" s="20"/>
      <c r="H950" s="20"/>
      <c r="I950" s="20"/>
      <c r="J950" s="20"/>
      <c r="K950" s="21">
        <f>K954</f>
        <v>6.62</v>
      </c>
      <c r="L950" s="22">
        <f>L954</f>
        <v>392.09</v>
      </c>
      <c r="M950" s="47">
        <f>M954</f>
        <v>2595.64</v>
      </c>
    </row>
    <row r="951" spans="1:13" ht="45" x14ac:dyDescent="0.25">
      <c r="A951" s="20"/>
      <c r="B951" s="20"/>
      <c r="C951" s="20"/>
      <c r="D951" s="19" t="s">
        <v>261</v>
      </c>
      <c r="E951" s="20"/>
      <c r="F951" s="20"/>
      <c r="G951" s="20"/>
      <c r="H951" s="20"/>
      <c r="I951" s="20"/>
      <c r="J951" s="20"/>
      <c r="K951" s="20"/>
      <c r="L951" s="20"/>
      <c r="M951" s="48"/>
    </row>
    <row r="952" spans="1:13" x14ac:dyDescent="0.25">
      <c r="A952" s="20"/>
      <c r="B952" s="20"/>
      <c r="C952" s="20"/>
      <c r="D952" s="23"/>
      <c r="E952" s="18" t="s">
        <v>32</v>
      </c>
      <c r="F952" s="24">
        <v>6</v>
      </c>
      <c r="G952" s="25">
        <v>0.7</v>
      </c>
      <c r="H952" s="25">
        <v>0</v>
      </c>
      <c r="I952" s="25">
        <v>1.1000000000000001</v>
      </c>
      <c r="J952" s="22">
        <f>OR(F952&lt;&gt;0,G952&lt;&gt;0,H952&lt;&gt;0,I952&lt;&gt;0)*(F952 + (F952 = 0))*(G952 + (G952 = 0))*(H952 + (H952 = 0))*(I952 + (I952 = 0))</f>
        <v>4.62</v>
      </c>
      <c r="K952" s="20"/>
      <c r="L952" s="20"/>
      <c r="M952" s="48"/>
    </row>
    <row r="953" spans="1:13" x14ac:dyDescent="0.25">
      <c r="A953" s="20"/>
      <c r="B953" s="20"/>
      <c r="C953" s="20"/>
      <c r="D953" s="23"/>
      <c r="E953" s="18" t="s">
        <v>16</v>
      </c>
      <c r="F953" s="24">
        <v>1</v>
      </c>
      <c r="G953" s="25">
        <v>2</v>
      </c>
      <c r="H953" s="25">
        <v>0</v>
      </c>
      <c r="I953" s="25">
        <v>0</v>
      </c>
      <c r="J953" s="22">
        <f>OR(F953&lt;&gt;0,G953&lt;&gt;0,H953&lt;&gt;0,I953&lt;&gt;0)*(F953 + (F953 = 0))*(G953 + (G953 = 0))*(H953 + (H953 = 0))*(I953 + (I953 = 0))</f>
        <v>2</v>
      </c>
      <c r="K953" s="20"/>
      <c r="L953" s="20"/>
      <c r="M953" s="48"/>
    </row>
    <row r="954" spans="1:13" x14ac:dyDescent="0.25">
      <c r="A954" s="20"/>
      <c r="B954" s="20"/>
      <c r="C954" s="20"/>
      <c r="D954" s="23"/>
      <c r="E954" s="20"/>
      <c r="F954" s="20"/>
      <c r="G954" s="20"/>
      <c r="H954" s="20"/>
      <c r="I954" s="20"/>
      <c r="J954" s="26" t="s">
        <v>262</v>
      </c>
      <c r="K954" s="27">
        <f>SUM(J952:J953)</f>
        <v>6.62</v>
      </c>
      <c r="L954" s="25">
        <v>392.09</v>
      </c>
      <c r="M954" s="49">
        <f>ROUND(K954*L954,2)</f>
        <v>2595.64</v>
      </c>
    </row>
    <row r="955" spans="1:13" x14ac:dyDescent="0.25">
      <c r="A955" s="29"/>
      <c r="B955" s="29"/>
      <c r="C955" s="29"/>
      <c r="D955" s="30"/>
      <c r="E955" s="29"/>
      <c r="F955" s="29"/>
      <c r="G955" s="29"/>
      <c r="H955" s="29"/>
      <c r="I955" s="29"/>
      <c r="J955" s="29"/>
      <c r="K955" s="29"/>
      <c r="L955" s="29"/>
      <c r="M955" s="50"/>
    </row>
    <row r="956" spans="1:13" x14ac:dyDescent="0.25">
      <c r="A956" s="17" t="s">
        <v>28</v>
      </c>
      <c r="B956" s="18" t="s">
        <v>21</v>
      </c>
      <c r="C956" s="18" t="s">
        <v>29</v>
      </c>
      <c r="D956" s="19" t="s">
        <v>30</v>
      </c>
      <c r="E956" s="20"/>
      <c r="F956" s="20"/>
      <c r="G956" s="20"/>
      <c r="H956" s="20"/>
      <c r="I956" s="20"/>
      <c r="J956" s="20"/>
      <c r="K956" s="21">
        <f>K959</f>
        <v>3</v>
      </c>
      <c r="L956" s="22">
        <f>L959</f>
        <v>29.99</v>
      </c>
      <c r="M956" s="47">
        <f>M959</f>
        <v>89.97</v>
      </c>
    </row>
    <row r="957" spans="1:13" ht="45" x14ac:dyDescent="0.25">
      <c r="A957" s="20"/>
      <c r="B957" s="20"/>
      <c r="C957" s="20"/>
      <c r="D957" s="19" t="s">
        <v>31</v>
      </c>
      <c r="E957" s="20"/>
      <c r="F957" s="20"/>
      <c r="G957" s="20"/>
      <c r="H957" s="20"/>
      <c r="I957" s="20"/>
      <c r="J957" s="20"/>
      <c r="K957" s="20"/>
      <c r="L957" s="20"/>
      <c r="M957" s="48"/>
    </row>
    <row r="958" spans="1:13" x14ac:dyDescent="0.25">
      <c r="A958" s="20"/>
      <c r="B958" s="20"/>
      <c r="C958" s="20"/>
      <c r="D958" s="23"/>
      <c r="E958" s="18" t="s">
        <v>414</v>
      </c>
      <c r="F958" s="24">
        <v>0</v>
      </c>
      <c r="G958" s="25">
        <v>3</v>
      </c>
      <c r="H958" s="25">
        <v>0</v>
      </c>
      <c r="I958" s="25">
        <v>0</v>
      </c>
      <c r="J958" s="22">
        <f>OR(F958&lt;&gt;0,G958&lt;&gt;0,H958&lt;&gt;0,I958&lt;&gt;0)*(F958 + (F958 = 0))*(G958 + (G958 = 0))*(H958 + (H958 = 0))*(I958 + (I958 = 0))</f>
        <v>3</v>
      </c>
      <c r="K958" s="20"/>
      <c r="L958" s="20"/>
      <c r="M958" s="48"/>
    </row>
    <row r="959" spans="1:13" x14ac:dyDescent="0.25">
      <c r="A959" s="20"/>
      <c r="B959" s="20"/>
      <c r="C959" s="20"/>
      <c r="D959" s="23"/>
      <c r="E959" s="20"/>
      <c r="F959" s="20"/>
      <c r="G959" s="20"/>
      <c r="H959" s="20"/>
      <c r="I959" s="20"/>
      <c r="J959" s="26" t="s">
        <v>33</v>
      </c>
      <c r="K959" s="27">
        <f>J958</f>
        <v>3</v>
      </c>
      <c r="L959" s="25">
        <v>29.99</v>
      </c>
      <c r="M959" s="49">
        <f>ROUND(K959*L959,2)</f>
        <v>89.97</v>
      </c>
    </row>
    <row r="960" spans="1:13" x14ac:dyDescent="0.25">
      <c r="A960" s="29"/>
      <c r="B960" s="29"/>
      <c r="C960" s="29"/>
      <c r="D960" s="30"/>
      <c r="E960" s="29"/>
      <c r="F960" s="29"/>
      <c r="G960" s="29"/>
      <c r="H960" s="29"/>
      <c r="I960" s="29"/>
      <c r="J960" s="29"/>
      <c r="K960" s="29"/>
      <c r="L960" s="29"/>
      <c r="M960" s="50"/>
    </row>
    <row r="961" spans="1:13" x14ac:dyDescent="0.25">
      <c r="A961" s="17" t="s">
        <v>210</v>
      </c>
      <c r="B961" s="18" t="s">
        <v>21</v>
      </c>
      <c r="C961" s="18" t="s">
        <v>29</v>
      </c>
      <c r="D961" s="19" t="s">
        <v>211</v>
      </c>
      <c r="E961" s="20"/>
      <c r="F961" s="20"/>
      <c r="G961" s="20"/>
      <c r="H961" s="20"/>
      <c r="I961" s="20"/>
      <c r="J961" s="20"/>
      <c r="K961" s="21">
        <f>K968</f>
        <v>24.4</v>
      </c>
      <c r="L961" s="22">
        <f>L968</f>
        <v>35.99</v>
      </c>
      <c r="M961" s="47">
        <f>M968</f>
        <v>878.16</v>
      </c>
    </row>
    <row r="962" spans="1:13" ht="56.25" x14ac:dyDescent="0.25">
      <c r="A962" s="20"/>
      <c r="B962" s="20"/>
      <c r="C962" s="20"/>
      <c r="D962" s="19" t="s">
        <v>212</v>
      </c>
      <c r="E962" s="20"/>
      <c r="F962" s="20"/>
      <c r="G962" s="20"/>
      <c r="H962" s="20"/>
      <c r="I962" s="20"/>
      <c r="J962" s="20"/>
      <c r="K962" s="20"/>
      <c r="L962" s="20"/>
      <c r="M962" s="48"/>
    </row>
    <row r="963" spans="1:13" x14ac:dyDescent="0.25">
      <c r="A963" s="20"/>
      <c r="B963" s="20"/>
      <c r="C963" s="20"/>
      <c r="D963" s="23"/>
      <c r="E963" s="18" t="s">
        <v>412</v>
      </c>
      <c r="F963" s="24">
        <v>20</v>
      </c>
      <c r="G963" s="25">
        <v>0</v>
      </c>
      <c r="H963" s="25">
        <v>0</v>
      </c>
      <c r="I963" s="25">
        <v>0</v>
      </c>
      <c r="J963" s="22">
        <f>OR(F963&lt;&gt;0,G963&lt;&gt;0,H963&lt;&gt;0,I963&lt;&gt;0)*(F963 + (F963 = 0))*(G963 + (G963 = 0))*(H963 + (H963 = 0))*(I963 + (I963 = 0))</f>
        <v>20</v>
      </c>
      <c r="K963" s="20"/>
      <c r="L963" s="20"/>
      <c r="M963" s="48"/>
    </row>
    <row r="964" spans="1:13" x14ac:dyDescent="0.25">
      <c r="A964" s="20"/>
      <c r="B964" s="20"/>
      <c r="C964" s="20"/>
      <c r="D964" s="23"/>
      <c r="E964" s="18" t="s">
        <v>16</v>
      </c>
      <c r="F964" s="24">
        <v>1</v>
      </c>
      <c r="G964" s="25">
        <v>0</v>
      </c>
      <c r="H964" s="25">
        <v>0</v>
      </c>
      <c r="I964" s="25">
        <v>0</v>
      </c>
      <c r="J964" s="22">
        <f>OR(F964&lt;&gt;0,G964&lt;&gt;0,H964&lt;&gt;0,I964&lt;&gt;0)*(F964 + (F964 = 0))*(G964 + (G964 = 0))*(H964 + (H964 = 0))*(I964 + (I964 = 0))</f>
        <v>1</v>
      </c>
      <c r="K964" s="20"/>
      <c r="L964" s="20"/>
      <c r="M964" s="48"/>
    </row>
    <row r="965" spans="1:13" x14ac:dyDescent="0.25">
      <c r="A965" s="20"/>
      <c r="B965" s="20"/>
      <c r="C965" s="20"/>
      <c r="D965" s="23"/>
      <c r="E965" s="18" t="s">
        <v>408</v>
      </c>
      <c r="F965" s="24">
        <v>1</v>
      </c>
      <c r="G965" s="25">
        <v>0.3</v>
      </c>
      <c r="H965" s="25">
        <v>0</v>
      </c>
      <c r="I965" s="25">
        <v>0</v>
      </c>
      <c r="J965" s="22">
        <f>OR(F965&lt;&gt;0,G965&lt;&gt;0,H965&lt;&gt;0,I965&lt;&gt;0)*(F965 + (F965 = 0))*(G965 + (G965 = 0))*(H965 + (H965 = 0))*(I965 + (I965 = 0))</f>
        <v>0.3</v>
      </c>
      <c r="K965" s="20"/>
      <c r="L965" s="20"/>
      <c r="M965" s="48"/>
    </row>
    <row r="966" spans="1:13" x14ac:dyDescent="0.25">
      <c r="A966" s="20"/>
      <c r="B966" s="20"/>
      <c r="C966" s="20"/>
      <c r="D966" s="23"/>
      <c r="E966" s="18" t="s">
        <v>416</v>
      </c>
      <c r="F966" s="24">
        <v>1</v>
      </c>
      <c r="G966" s="25">
        <v>1.1000000000000001</v>
      </c>
      <c r="H966" s="25">
        <v>0</v>
      </c>
      <c r="I966" s="25">
        <v>0</v>
      </c>
      <c r="J966" s="22">
        <f>OR(F966&lt;&gt;0,G966&lt;&gt;0,H966&lt;&gt;0,I966&lt;&gt;0)*(F966 + (F966 = 0))*(G966 + (G966 = 0))*(H966 + (H966 = 0))*(I966 + (I966 = 0))</f>
        <v>1.1000000000000001</v>
      </c>
      <c r="K966" s="20"/>
      <c r="L966" s="20"/>
      <c r="M966" s="48"/>
    </row>
    <row r="967" spans="1:13" x14ac:dyDescent="0.25">
      <c r="A967" s="20"/>
      <c r="B967" s="20"/>
      <c r="C967" s="20"/>
      <c r="D967" s="23"/>
      <c r="E967" s="18" t="s">
        <v>417</v>
      </c>
      <c r="F967" s="24">
        <v>2</v>
      </c>
      <c r="G967" s="25">
        <v>0</v>
      </c>
      <c r="H967" s="25">
        <v>0</v>
      </c>
      <c r="I967" s="25">
        <v>0</v>
      </c>
      <c r="J967" s="22">
        <f>OR(F967&lt;&gt;0,G967&lt;&gt;0,H967&lt;&gt;0,I967&lt;&gt;0)*(F967 + (F967 = 0))*(G967 + (G967 = 0))*(H967 + (H967 = 0))*(I967 + (I967 = 0))</f>
        <v>2</v>
      </c>
      <c r="K967" s="20"/>
      <c r="L967" s="20"/>
      <c r="M967" s="48"/>
    </row>
    <row r="968" spans="1:13" x14ac:dyDescent="0.25">
      <c r="A968" s="20"/>
      <c r="B968" s="20"/>
      <c r="C968" s="20"/>
      <c r="D968" s="23"/>
      <c r="E968" s="20"/>
      <c r="F968" s="20"/>
      <c r="G968" s="20"/>
      <c r="H968" s="20"/>
      <c r="I968" s="20"/>
      <c r="J968" s="26" t="s">
        <v>213</v>
      </c>
      <c r="K968" s="27">
        <f>SUM(J963:J967)</f>
        <v>24.4</v>
      </c>
      <c r="L968" s="25">
        <v>35.99</v>
      </c>
      <c r="M968" s="49">
        <f>ROUND(K968*L968,2)</f>
        <v>878.16</v>
      </c>
    </row>
    <row r="969" spans="1:13" x14ac:dyDescent="0.25">
      <c r="A969" s="29"/>
      <c r="B969" s="29"/>
      <c r="C969" s="29"/>
      <c r="D969" s="30"/>
      <c r="E969" s="29"/>
      <c r="F969" s="29"/>
      <c r="G969" s="29"/>
      <c r="H969" s="29"/>
      <c r="I969" s="29"/>
      <c r="J969" s="29"/>
      <c r="K969" s="29"/>
      <c r="L969" s="29"/>
      <c r="M969" s="50"/>
    </row>
    <row r="970" spans="1:13" x14ac:dyDescent="0.25">
      <c r="A970" s="17" t="s">
        <v>98</v>
      </c>
      <c r="B970" s="18" t="s">
        <v>21</v>
      </c>
      <c r="C970" s="18" t="s">
        <v>29</v>
      </c>
      <c r="D970" s="19" t="s">
        <v>99</v>
      </c>
      <c r="E970" s="20"/>
      <c r="F970" s="20"/>
      <c r="G970" s="20"/>
      <c r="H970" s="20"/>
      <c r="I970" s="20"/>
      <c r="J970" s="20"/>
      <c r="K970" s="21">
        <f>K973</f>
        <v>6</v>
      </c>
      <c r="L970" s="22">
        <f>L973</f>
        <v>57.61</v>
      </c>
      <c r="M970" s="47">
        <f>M973</f>
        <v>345.66</v>
      </c>
    </row>
    <row r="971" spans="1:13" ht="33.75" x14ac:dyDescent="0.25">
      <c r="A971" s="20"/>
      <c r="B971" s="20"/>
      <c r="C971" s="20"/>
      <c r="D971" s="19" t="s">
        <v>100</v>
      </c>
      <c r="E971" s="20"/>
      <c r="F971" s="20"/>
      <c r="G971" s="20"/>
      <c r="H971" s="20"/>
      <c r="I971" s="20"/>
      <c r="J971" s="20"/>
      <c r="K971" s="20"/>
      <c r="L971" s="20"/>
      <c r="M971" s="48"/>
    </row>
    <row r="972" spans="1:13" x14ac:dyDescent="0.25">
      <c r="A972" s="20"/>
      <c r="B972" s="20"/>
      <c r="C972" s="20"/>
      <c r="D972" s="23"/>
      <c r="E972" s="18" t="s">
        <v>418</v>
      </c>
      <c r="F972" s="24">
        <v>6</v>
      </c>
      <c r="G972" s="25">
        <v>0</v>
      </c>
      <c r="H972" s="25">
        <v>0</v>
      </c>
      <c r="I972" s="25">
        <v>0</v>
      </c>
      <c r="J972" s="22">
        <f>OR(F972&lt;&gt;0,G972&lt;&gt;0,H972&lt;&gt;0,I972&lt;&gt;0)*(F972 + (F972 = 0))*(G972 + (G972 = 0))*(H972 + (H972 = 0))*(I972 + (I972 = 0))</f>
        <v>6</v>
      </c>
      <c r="K972" s="20"/>
      <c r="L972" s="20"/>
      <c r="M972" s="48"/>
    </row>
    <row r="973" spans="1:13" x14ac:dyDescent="0.25">
      <c r="A973" s="20"/>
      <c r="B973" s="20"/>
      <c r="C973" s="20"/>
      <c r="D973" s="23"/>
      <c r="E973" s="20"/>
      <c r="F973" s="20"/>
      <c r="G973" s="20"/>
      <c r="H973" s="20"/>
      <c r="I973" s="20"/>
      <c r="J973" s="26" t="s">
        <v>101</v>
      </c>
      <c r="K973" s="27">
        <f>J972</f>
        <v>6</v>
      </c>
      <c r="L973" s="25">
        <v>57.61</v>
      </c>
      <c r="M973" s="49">
        <f>ROUND(K973*L973,2)</f>
        <v>345.66</v>
      </c>
    </row>
    <row r="974" spans="1:13" x14ac:dyDescent="0.25">
      <c r="A974" s="29"/>
      <c r="B974" s="29"/>
      <c r="C974" s="29"/>
      <c r="D974" s="30"/>
      <c r="E974" s="29"/>
      <c r="F974" s="29"/>
      <c r="G974" s="29"/>
      <c r="H974" s="29"/>
      <c r="I974" s="29"/>
      <c r="J974" s="29"/>
      <c r="K974" s="29"/>
      <c r="L974" s="29"/>
      <c r="M974" s="50"/>
    </row>
    <row r="975" spans="1:13" x14ac:dyDescent="0.25">
      <c r="A975" s="17" t="s">
        <v>374</v>
      </c>
      <c r="B975" s="18" t="s">
        <v>21</v>
      </c>
      <c r="C975" s="18" t="s">
        <v>59</v>
      </c>
      <c r="D975" s="19" t="s">
        <v>375</v>
      </c>
      <c r="E975" s="20"/>
      <c r="F975" s="20"/>
      <c r="G975" s="20"/>
      <c r="H975" s="20"/>
      <c r="I975" s="20"/>
      <c r="J975" s="20"/>
      <c r="K975" s="31">
        <v>0</v>
      </c>
      <c r="L975" s="25">
        <v>283.76</v>
      </c>
      <c r="M975" s="47">
        <f>ROUND(K975*L975,2)</f>
        <v>0</v>
      </c>
    </row>
    <row r="976" spans="1:13" ht="67.5" x14ac:dyDescent="0.25">
      <c r="A976" s="20"/>
      <c r="B976" s="20"/>
      <c r="C976" s="20"/>
      <c r="D976" s="19" t="s">
        <v>376</v>
      </c>
      <c r="E976" s="20"/>
      <c r="F976" s="20"/>
      <c r="G976" s="20"/>
      <c r="H976" s="20"/>
      <c r="I976" s="20"/>
      <c r="J976" s="20"/>
      <c r="K976" s="20"/>
      <c r="L976" s="20"/>
      <c r="M976" s="48"/>
    </row>
    <row r="977" spans="1:13" ht="22.5" x14ac:dyDescent="0.25">
      <c r="A977" s="17" t="s">
        <v>88</v>
      </c>
      <c r="B977" s="18" t="s">
        <v>21</v>
      </c>
      <c r="C977" s="18" t="s">
        <v>59</v>
      </c>
      <c r="D977" s="19" t="s">
        <v>89</v>
      </c>
      <c r="E977" s="20"/>
      <c r="F977" s="20"/>
      <c r="G977" s="20"/>
      <c r="H977" s="20"/>
      <c r="I977" s="20"/>
      <c r="J977" s="20"/>
      <c r="K977" s="21">
        <f>K982</f>
        <v>1.3</v>
      </c>
      <c r="L977" s="22">
        <f>L982</f>
        <v>340.51</v>
      </c>
      <c r="M977" s="47">
        <f>M982</f>
        <v>442.66</v>
      </c>
    </row>
    <row r="978" spans="1:13" ht="78.75" x14ac:dyDescent="0.25">
      <c r="A978" s="20"/>
      <c r="B978" s="20"/>
      <c r="C978" s="20"/>
      <c r="D978" s="19" t="s">
        <v>90</v>
      </c>
      <c r="E978" s="20"/>
      <c r="F978" s="20"/>
      <c r="G978" s="20"/>
      <c r="H978" s="20"/>
      <c r="I978" s="20"/>
      <c r="J978" s="20"/>
      <c r="K978" s="20"/>
      <c r="L978" s="20"/>
      <c r="M978" s="48"/>
    </row>
    <row r="979" spans="1:13" x14ac:dyDescent="0.25">
      <c r="A979" s="20"/>
      <c r="B979" s="20"/>
      <c r="C979" s="20"/>
      <c r="D979" s="23"/>
      <c r="E979" s="18" t="s">
        <v>288</v>
      </c>
      <c r="F979" s="24">
        <v>2</v>
      </c>
      <c r="G979" s="25">
        <v>0.2</v>
      </c>
      <c r="H979" s="25">
        <v>0</v>
      </c>
      <c r="I979" s="25">
        <v>0</v>
      </c>
      <c r="J979" s="22">
        <f>OR(F979&lt;&gt;0,G979&lt;&gt;0,H979&lt;&gt;0,I979&lt;&gt;0)*(F979 + (F979 = 0))*(G979 + (G979 = 0))*(H979 + (H979 = 0))*(I979 + (I979 = 0))</f>
        <v>0.4</v>
      </c>
      <c r="K979" s="20"/>
      <c r="L979" s="20"/>
      <c r="M979" s="48"/>
    </row>
    <row r="980" spans="1:13" x14ac:dyDescent="0.25">
      <c r="A980" s="20"/>
      <c r="B980" s="20"/>
      <c r="C980" s="20"/>
      <c r="D980" s="23"/>
      <c r="E980" s="18" t="s">
        <v>16</v>
      </c>
      <c r="F980" s="24">
        <v>2</v>
      </c>
      <c r="G980" s="25">
        <v>0.27</v>
      </c>
      <c r="H980" s="25">
        <v>0</v>
      </c>
      <c r="I980" s="25">
        <v>0</v>
      </c>
      <c r="J980" s="22">
        <f>OR(F980&lt;&gt;0,G980&lt;&gt;0,H980&lt;&gt;0,I980&lt;&gt;0)*(F980 + (F980 = 0))*(G980 + (G980 = 0))*(H980 + (H980 = 0))*(I980 + (I980 = 0))</f>
        <v>0.54</v>
      </c>
      <c r="K980" s="20"/>
      <c r="L980" s="20"/>
      <c r="M980" s="48"/>
    </row>
    <row r="981" spans="1:13" x14ac:dyDescent="0.25">
      <c r="A981" s="20"/>
      <c r="B981" s="20"/>
      <c r="C981" s="20"/>
      <c r="D981" s="23"/>
      <c r="E981" s="18" t="s">
        <v>419</v>
      </c>
      <c r="F981" s="24">
        <v>4</v>
      </c>
      <c r="G981" s="25">
        <v>0.3</v>
      </c>
      <c r="H981" s="25">
        <v>0.3</v>
      </c>
      <c r="I981" s="25">
        <v>0</v>
      </c>
      <c r="J981" s="22">
        <f>OR(F981&lt;&gt;0,G981&lt;&gt;0,H981&lt;&gt;0,I981&lt;&gt;0)*(F981 + (F981 = 0))*(G981 + (G981 = 0))*(H981 + (H981 = 0))*(I981 + (I981 = 0))</f>
        <v>0.36</v>
      </c>
      <c r="K981" s="20"/>
      <c r="L981" s="20"/>
      <c r="M981" s="48"/>
    </row>
    <row r="982" spans="1:13" x14ac:dyDescent="0.25">
      <c r="A982" s="20"/>
      <c r="B982" s="20"/>
      <c r="C982" s="20"/>
      <c r="D982" s="23"/>
      <c r="E982" s="20"/>
      <c r="F982" s="20"/>
      <c r="G982" s="20"/>
      <c r="H982" s="20"/>
      <c r="I982" s="20"/>
      <c r="J982" s="26" t="s">
        <v>92</v>
      </c>
      <c r="K982" s="27">
        <f>SUM(J979:J981)</f>
        <v>1.3</v>
      </c>
      <c r="L982" s="25">
        <v>340.51</v>
      </c>
      <c r="M982" s="49">
        <f>ROUND(K982*L982,2)</f>
        <v>442.66</v>
      </c>
    </row>
    <row r="983" spans="1:13" x14ac:dyDescent="0.25">
      <c r="A983" s="29"/>
      <c r="B983" s="29"/>
      <c r="C983" s="29"/>
      <c r="D983" s="30"/>
      <c r="E983" s="29"/>
      <c r="F983" s="29"/>
      <c r="G983" s="29"/>
      <c r="H983" s="29"/>
      <c r="I983" s="29"/>
      <c r="J983" s="29"/>
      <c r="K983" s="29"/>
      <c r="L983" s="29"/>
      <c r="M983" s="50"/>
    </row>
    <row r="984" spans="1:13" ht="22.5" x14ac:dyDescent="0.25">
      <c r="A984" s="17" t="s">
        <v>182</v>
      </c>
      <c r="B984" s="18" t="s">
        <v>21</v>
      </c>
      <c r="C984" s="18" t="s">
        <v>59</v>
      </c>
      <c r="D984" s="19" t="s">
        <v>183</v>
      </c>
      <c r="E984" s="20"/>
      <c r="F984" s="20"/>
      <c r="G984" s="20"/>
      <c r="H984" s="20"/>
      <c r="I984" s="20"/>
      <c r="J984" s="20"/>
      <c r="K984" s="21">
        <f>K987</f>
        <v>1.7</v>
      </c>
      <c r="L984" s="22">
        <f>L987</f>
        <v>302.68</v>
      </c>
      <c r="M984" s="47">
        <f>M987</f>
        <v>514.55999999999995</v>
      </c>
    </row>
    <row r="985" spans="1:13" ht="78.75" x14ac:dyDescent="0.25">
      <c r="A985" s="20"/>
      <c r="B985" s="20"/>
      <c r="C985" s="20"/>
      <c r="D985" s="19" t="s">
        <v>184</v>
      </c>
      <c r="E985" s="20"/>
      <c r="F985" s="20"/>
      <c r="G985" s="20"/>
      <c r="H985" s="20"/>
      <c r="I985" s="20"/>
      <c r="J985" s="20"/>
      <c r="K985" s="20"/>
      <c r="L985" s="20"/>
      <c r="M985" s="48"/>
    </row>
    <row r="986" spans="1:13" x14ac:dyDescent="0.25">
      <c r="A986" s="20"/>
      <c r="B986" s="20"/>
      <c r="C986" s="20"/>
      <c r="D986" s="23"/>
      <c r="E986" s="18" t="s">
        <v>326</v>
      </c>
      <c r="F986" s="24">
        <v>3</v>
      </c>
      <c r="G986" s="25">
        <v>1.89</v>
      </c>
      <c r="H986" s="25">
        <v>0.3</v>
      </c>
      <c r="I986" s="25">
        <v>0</v>
      </c>
      <c r="J986" s="22">
        <f>OR(F986&lt;&gt;0,G986&lt;&gt;0,H986&lt;&gt;0,I986&lt;&gt;0)*(F986 + (F986 = 0))*(G986 + (G986 = 0))*(H986 + (H986 = 0))*(I986 + (I986 = 0))</f>
        <v>1.7</v>
      </c>
      <c r="K986" s="20"/>
      <c r="L986" s="20"/>
      <c r="M986" s="48"/>
    </row>
    <row r="987" spans="1:13" x14ac:dyDescent="0.25">
      <c r="A987" s="20"/>
      <c r="B987" s="20"/>
      <c r="C987" s="20"/>
      <c r="D987" s="23"/>
      <c r="E987" s="20"/>
      <c r="F987" s="20"/>
      <c r="G987" s="20"/>
      <c r="H987" s="20"/>
      <c r="I987" s="20"/>
      <c r="J987" s="26" t="s">
        <v>186</v>
      </c>
      <c r="K987" s="27">
        <f>J986</f>
        <v>1.7</v>
      </c>
      <c r="L987" s="25">
        <v>302.68</v>
      </c>
      <c r="M987" s="49">
        <f>ROUND(K987*L987,2)</f>
        <v>514.55999999999995</v>
      </c>
    </row>
    <row r="988" spans="1:13" x14ac:dyDescent="0.25">
      <c r="A988" s="29"/>
      <c r="B988" s="29"/>
      <c r="C988" s="29"/>
      <c r="D988" s="30"/>
      <c r="E988" s="29"/>
      <c r="F988" s="29"/>
      <c r="G988" s="29"/>
      <c r="H988" s="29"/>
      <c r="I988" s="29"/>
      <c r="J988" s="29"/>
      <c r="K988" s="29"/>
      <c r="L988" s="29"/>
      <c r="M988" s="50"/>
    </row>
    <row r="989" spans="1:13" x14ac:dyDescent="0.25">
      <c r="A989" s="17" t="s">
        <v>297</v>
      </c>
      <c r="B989" s="18" t="s">
        <v>21</v>
      </c>
      <c r="C989" s="18" t="s">
        <v>113</v>
      </c>
      <c r="D989" s="19" t="s">
        <v>298</v>
      </c>
      <c r="E989" s="20"/>
      <c r="F989" s="20"/>
      <c r="G989" s="20"/>
      <c r="H989" s="20"/>
      <c r="I989" s="20"/>
      <c r="J989" s="20"/>
      <c r="K989" s="21">
        <f>K992</f>
        <v>1</v>
      </c>
      <c r="L989" s="22">
        <f>L992</f>
        <v>99.5</v>
      </c>
      <c r="M989" s="47">
        <f>M992</f>
        <v>99.5</v>
      </c>
    </row>
    <row r="990" spans="1:13" ht="33.75" x14ac:dyDescent="0.25">
      <c r="A990" s="20"/>
      <c r="B990" s="20"/>
      <c r="C990" s="20"/>
      <c r="D990" s="19" t="s">
        <v>299</v>
      </c>
      <c r="E990" s="20"/>
      <c r="F990" s="20"/>
      <c r="G990" s="20"/>
      <c r="H990" s="20"/>
      <c r="I990" s="20"/>
      <c r="J990" s="20"/>
      <c r="K990" s="20"/>
      <c r="L990" s="20"/>
      <c r="M990" s="48"/>
    </row>
    <row r="991" spans="1:13" x14ac:dyDescent="0.25">
      <c r="A991" s="20"/>
      <c r="B991" s="20"/>
      <c r="C991" s="20"/>
      <c r="D991" s="23"/>
      <c r="E991" s="18" t="s">
        <v>414</v>
      </c>
      <c r="F991" s="24">
        <v>1</v>
      </c>
      <c r="G991" s="25">
        <v>0</v>
      </c>
      <c r="H991" s="25">
        <v>0</v>
      </c>
      <c r="I991" s="25">
        <v>0</v>
      </c>
      <c r="J991" s="22">
        <f>OR(F991&lt;&gt;0,G991&lt;&gt;0,H991&lt;&gt;0,I991&lt;&gt;0)*(F991 + (F991 = 0))*(G991 + (G991 = 0))*(H991 + (H991 = 0))*(I991 + (I991 = 0))</f>
        <v>1</v>
      </c>
      <c r="K991" s="20"/>
      <c r="L991" s="20"/>
      <c r="M991" s="48"/>
    </row>
    <row r="992" spans="1:13" x14ac:dyDescent="0.25">
      <c r="A992" s="20"/>
      <c r="B992" s="20"/>
      <c r="C992" s="20"/>
      <c r="D992" s="23"/>
      <c r="E992" s="20"/>
      <c r="F992" s="20"/>
      <c r="G992" s="20"/>
      <c r="H992" s="20"/>
      <c r="I992" s="20"/>
      <c r="J992" s="26" t="s">
        <v>300</v>
      </c>
      <c r="K992" s="27">
        <f>J991</f>
        <v>1</v>
      </c>
      <c r="L992" s="25">
        <v>99.5</v>
      </c>
      <c r="M992" s="49">
        <f>ROUND(K992*L992,2)</f>
        <v>99.5</v>
      </c>
    </row>
    <row r="993" spans="1:13" x14ac:dyDescent="0.25">
      <c r="A993" s="29"/>
      <c r="B993" s="29"/>
      <c r="C993" s="29"/>
      <c r="D993" s="30"/>
      <c r="E993" s="29"/>
      <c r="F993" s="29"/>
      <c r="G993" s="29"/>
      <c r="H993" s="29"/>
      <c r="I993" s="29"/>
      <c r="J993" s="29"/>
      <c r="K993" s="29"/>
      <c r="L993" s="29"/>
      <c r="M993" s="50"/>
    </row>
    <row r="994" spans="1:13" x14ac:dyDescent="0.25">
      <c r="A994" s="17" t="s">
        <v>420</v>
      </c>
      <c r="B994" s="18" t="s">
        <v>21</v>
      </c>
      <c r="C994" s="18" t="s">
        <v>113</v>
      </c>
      <c r="D994" s="19" t="s">
        <v>421</v>
      </c>
      <c r="E994" s="20"/>
      <c r="F994" s="20"/>
      <c r="G994" s="20"/>
      <c r="H994" s="20"/>
      <c r="I994" s="20"/>
      <c r="J994" s="20"/>
      <c r="K994" s="21">
        <f>K997</f>
        <v>6</v>
      </c>
      <c r="L994" s="22">
        <f>L997</f>
        <v>126.21</v>
      </c>
      <c r="M994" s="47">
        <f>M997</f>
        <v>757.26</v>
      </c>
    </row>
    <row r="995" spans="1:13" ht="22.5" x14ac:dyDescent="0.25">
      <c r="A995" s="20"/>
      <c r="B995" s="20"/>
      <c r="C995" s="20"/>
      <c r="D995" s="19" t="s">
        <v>422</v>
      </c>
      <c r="E995" s="20"/>
      <c r="F995" s="20"/>
      <c r="G995" s="20"/>
      <c r="H995" s="20"/>
      <c r="I995" s="20"/>
      <c r="J995" s="20"/>
      <c r="K995" s="20"/>
      <c r="L995" s="20"/>
      <c r="M995" s="48"/>
    </row>
    <row r="996" spans="1:13" x14ac:dyDescent="0.25">
      <c r="A996" s="20"/>
      <c r="B996" s="20"/>
      <c r="C996" s="20"/>
      <c r="D996" s="23"/>
      <c r="E996" s="18" t="s">
        <v>32</v>
      </c>
      <c r="F996" s="24">
        <v>6</v>
      </c>
      <c r="G996" s="25">
        <v>0</v>
      </c>
      <c r="H996" s="25">
        <v>0</v>
      </c>
      <c r="I996" s="25">
        <v>0</v>
      </c>
      <c r="J996" s="22">
        <f>OR(F996&lt;&gt;0,G996&lt;&gt;0,H996&lt;&gt;0,I996&lt;&gt;0)*(F996 + (F996 = 0))*(G996 + (G996 = 0))*(H996 + (H996 = 0))*(I996 + (I996 = 0))</f>
        <v>6</v>
      </c>
      <c r="K996" s="20"/>
      <c r="L996" s="20"/>
      <c r="M996" s="48"/>
    </row>
    <row r="997" spans="1:13" x14ac:dyDescent="0.25">
      <c r="A997" s="20"/>
      <c r="B997" s="20"/>
      <c r="C997" s="20"/>
      <c r="D997" s="23"/>
      <c r="E997" s="20"/>
      <c r="F997" s="20"/>
      <c r="G997" s="20"/>
      <c r="H997" s="20"/>
      <c r="I997" s="20"/>
      <c r="J997" s="26" t="s">
        <v>423</v>
      </c>
      <c r="K997" s="27">
        <f>J996</f>
        <v>6</v>
      </c>
      <c r="L997" s="25">
        <v>126.21</v>
      </c>
      <c r="M997" s="49">
        <f>ROUND(K997*L997,2)</f>
        <v>757.26</v>
      </c>
    </row>
    <row r="998" spans="1:13" x14ac:dyDescent="0.25">
      <c r="A998" s="29"/>
      <c r="B998" s="29"/>
      <c r="C998" s="29"/>
      <c r="D998" s="30"/>
      <c r="E998" s="29"/>
      <c r="F998" s="29"/>
      <c r="G998" s="29"/>
      <c r="H998" s="29"/>
      <c r="I998" s="29"/>
      <c r="J998" s="29"/>
      <c r="K998" s="29"/>
      <c r="L998" s="29"/>
      <c r="M998" s="50"/>
    </row>
    <row r="999" spans="1:13" x14ac:dyDescent="0.25">
      <c r="A999" s="17" t="s">
        <v>49</v>
      </c>
      <c r="B999" s="18" t="s">
        <v>21</v>
      </c>
      <c r="C999" s="18" t="s">
        <v>29</v>
      </c>
      <c r="D999" s="19" t="s">
        <v>50</v>
      </c>
      <c r="E999" s="20"/>
      <c r="F999" s="20"/>
      <c r="G999" s="20"/>
      <c r="H999" s="20"/>
      <c r="I999" s="20"/>
      <c r="J999" s="20"/>
      <c r="K999" s="21">
        <f>K1002</f>
        <v>2.4</v>
      </c>
      <c r="L999" s="22">
        <f>L1002</f>
        <v>217.15</v>
      </c>
      <c r="M999" s="47">
        <f>M1002</f>
        <v>521.16</v>
      </c>
    </row>
    <row r="1000" spans="1:13" ht="45" x14ac:dyDescent="0.25">
      <c r="A1000" s="20"/>
      <c r="B1000" s="20"/>
      <c r="C1000" s="20"/>
      <c r="D1000" s="19" t="s">
        <v>51</v>
      </c>
      <c r="E1000" s="20"/>
      <c r="F1000" s="20"/>
      <c r="G1000" s="20"/>
      <c r="H1000" s="20"/>
      <c r="I1000" s="20"/>
      <c r="J1000" s="20"/>
      <c r="K1000" s="20"/>
      <c r="L1000" s="20"/>
      <c r="M1000" s="48"/>
    </row>
    <row r="1001" spans="1:13" x14ac:dyDescent="0.25">
      <c r="A1001" s="20"/>
      <c r="B1001" s="20"/>
      <c r="C1001" s="20"/>
      <c r="D1001" s="23"/>
      <c r="E1001" s="18" t="s">
        <v>414</v>
      </c>
      <c r="F1001" s="24">
        <v>1</v>
      </c>
      <c r="G1001" s="25">
        <v>2.4</v>
      </c>
      <c r="H1001" s="25">
        <v>0</v>
      </c>
      <c r="I1001" s="25">
        <v>0</v>
      </c>
      <c r="J1001" s="22">
        <f>OR(F1001&lt;&gt;0,G1001&lt;&gt;0,H1001&lt;&gt;0,I1001&lt;&gt;0)*(F1001 + (F1001 = 0))*(G1001 + (G1001 = 0))*(H1001 + (H1001 = 0))*(I1001 + (I1001 = 0))</f>
        <v>2.4</v>
      </c>
      <c r="K1001" s="20"/>
      <c r="L1001" s="20"/>
      <c r="M1001" s="48"/>
    </row>
    <row r="1002" spans="1:13" x14ac:dyDescent="0.25">
      <c r="A1002" s="20"/>
      <c r="B1002" s="20"/>
      <c r="C1002" s="20"/>
      <c r="D1002" s="23"/>
      <c r="E1002" s="20"/>
      <c r="F1002" s="20"/>
      <c r="G1002" s="20"/>
      <c r="H1002" s="20"/>
      <c r="I1002" s="20"/>
      <c r="J1002" s="26" t="s">
        <v>52</v>
      </c>
      <c r="K1002" s="27">
        <f>J1001</f>
        <v>2.4</v>
      </c>
      <c r="L1002" s="25">
        <v>217.15</v>
      </c>
      <c r="M1002" s="49">
        <f>ROUND(K1002*L1002,2)</f>
        <v>521.16</v>
      </c>
    </row>
    <row r="1003" spans="1:13" x14ac:dyDescent="0.25">
      <c r="A1003" s="29"/>
      <c r="B1003" s="29"/>
      <c r="C1003" s="29"/>
      <c r="D1003" s="30"/>
      <c r="E1003" s="29"/>
      <c r="F1003" s="29"/>
      <c r="G1003" s="29"/>
      <c r="H1003" s="29"/>
      <c r="I1003" s="29"/>
      <c r="J1003" s="29"/>
      <c r="K1003" s="29"/>
      <c r="L1003" s="29"/>
      <c r="M1003" s="50"/>
    </row>
    <row r="1004" spans="1:13" x14ac:dyDescent="0.25">
      <c r="A1004" s="17" t="s">
        <v>187</v>
      </c>
      <c r="B1004" s="18" t="s">
        <v>21</v>
      </c>
      <c r="C1004" s="18" t="s">
        <v>64</v>
      </c>
      <c r="D1004" s="19" t="s">
        <v>188</v>
      </c>
      <c r="E1004" s="20"/>
      <c r="F1004" s="20"/>
      <c r="G1004" s="20"/>
      <c r="H1004" s="20"/>
      <c r="I1004" s="20"/>
      <c r="J1004" s="20"/>
      <c r="K1004" s="21">
        <f>K1012</f>
        <v>223</v>
      </c>
      <c r="L1004" s="22">
        <f>L1012</f>
        <v>114.25</v>
      </c>
      <c r="M1004" s="47">
        <f>M1012</f>
        <v>25477.75</v>
      </c>
    </row>
    <row r="1005" spans="1:13" ht="67.5" x14ac:dyDescent="0.25">
      <c r="A1005" s="20"/>
      <c r="B1005" s="20"/>
      <c r="C1005" s="20"/>
      <c r="D1005" s="19" t="s">
        <v>189</v>
      </c>
      <c r="E1005" s="20"/>
      <c r="F1005" s="20"/>
      <c r="G1005" s="20"/>
      <c r="H1005" s="20"/>
      <c r="I1005" s="20"/>
      <c r="J1005" s="20"/>
      <c r="K1005" s="20"/>
      <c r="L1005" s="20"/>
      <c r="M1005" s="48"/>
    </row>
    <row r="1006" spans="1:13" x14ac:dyDescent="0.25">
      <c r="A1006" s="20"/>
      <c r="B1006" s="20"/>
      <c r="C1006" s="20"/>
      <c r="D1006" s="23"/>
      <c r="E1006" s="18" t="s">
        <v>42</v>
      </c>
      <c r="F1006" s="24">
        <v>12</v>
      </c>
      <c r="G1006" s="25">
        <v>0</v>
      </c>
      <c r="H1006" s="25">
        <v>0</v>
      </c>
      <c r="I1006" s="25">
        <v>0</v>
      </c>
      <c r="J1006" s="22">
        <f t="shared" ref="J1006:J1011" si="7">OR(F1006&lt;&gt;0,G1006&lt;&gt;0,H1006&lt;&gt;0,I1006&lt;&gt;0)*(F1006 + (F1006 = 0))*(G1006 + (G1006 = 0))*(H1006 + (H1006 = 0))*(I1006 + (I1006 = 0))</f>
        <v>12</v>
      </c>
      <c r="K1006" s="20"/>
      <c r="L1006" s="20"/>
      <c r="M1006" s="48"/>
    </row>
    <row r="1007" spans="1:13" x14ac:dyDescent="0.25">
      <c r="A1007" s="20"/>
      <c r="B1007" s="20"/>
      <c r="C1007" s="20"/>
      <c r="D1007" s="23"/>
      <c r="E1007" s="18" t="s">
        <v>301</v>
      </c>
      <c r="F1007" s="24">
        <v>4</v>
      </c>
      <c r="G1007" s="25">
        <v>0</v>
      </c>
      <c r="H1007" s="25">
        <v>0</v>
      </c>
      <c r="I1007" s="25">
        <v>0</v>
      </c>
      <c r="J1007" s="22">
        <f t="shared" si="7"/>
        <v>4</v>
      </c>
      <c r="K1007" s="20"/>
      <c r="L1007" s="20"/>
      <c r="M1007" s="48"/>
    </row>
    <row r="1008" spans="1:13" x14ac:dyDescent="0.25">
      <c r="A1008" s="20"/>
      <c r="B1008" s="20"/>
      <c r="C1008" s="20"/>
      <c r="D1008" s="23"/>
      <c r="E1008" s="18" t="s">
        <v>424</v>
      </c>
      <c r="F1008" s="24">
        <v>4</v>
      </c>
      <c r="G1008" s="25">
        <v>0</v>
      </c>
      <c r="H1008" s="25">
        <v>0</v>
      </c>
      <c r="I1008" s="25">
        <v>0</v>
      </c>
      <c r="J1008" s="22">
        <f t="shared" si="7"/>
        <v>4</v>
      </c>
      <c r="K1008" s="20"/>
      <c r="L1008" s="20"/>
      <c r="M1008" s="48"/>
    </row>
    <row r="1009" spans="1:13" x14ac:dyDescent="0.25">
      <c r="A1009" s="20"/>
      <c r="B1009" s="20"/>
      <c r="C1009" s="20"/>
      <c r="D1009" s="23"/>
      <c r="E1009" s="18" t="s">
        <v>425</v>
      </c>
      <c r="F1009" s="24">
        <v>164</v>
      </c>
      <c r="G1009" s="25">
        <v>0</v>
      </c>
      <c r="H1009" s="25">
        <v>0</v>
      </c>
      <c r="I1009" s="25">
        <v>0</v>
      </c>
      <c r="J1009" s="22">
        <f t="shared" si="7"/>
        <v>164</v>
      </c>
      <c r="K1009" s="20"/>
      <c r="L1009" s="20"/>
      <c r="M1009" s="48"/>
    </row>
    <row r="1010" spans="1:13" x14ac:dyDescent="0.25">
      <c r="A1010" s="20"/>
      <c r="B1010" s="20"/>
      <c r="C1010" s="20"/>
      <c r="D1010" s="23"/>
      <c r="E1010" s="18" t="s">
        <v>419</v>
      </c>
      <c r="F1010" s="24">
        <v>4</v>
      </c>
      <c r="G1010" s="25">
        <v>0</v>
      </c>
      <c r="H1010" s="25">
        <v>0</v>
      </c>
      <c r="I1010" s="25">
        <v>0</v>
      </c>
      <c r="J1010" s="22">
        <f t="shared" si="7"/>
        <v>4</v>
      </c>
      <c r="K1010" s="20"/>
      <c r="L1010" s="20"/>
      <c r="M1010" s="48"/>
    </row>
    <row r="1011" spans="1:13" x14ac:dyDescent="0.25">
      <c r="A1011" s="20"/>
      <c r="B1011" s="20"/>
      <c r="C1011" s="20"/>
      <c r="D1011" s="23"/>
      <c r="E1011" s="18" t="s">
        <v>16</v>
      </c>
      <c r="F1011" s="24">
        <v>35</v>
      </c>
      <c r="G1011" s="25">
        <v>0</v>
      </c>
      <c r="H1011" s="25">
        <v>0</v>
      </c>
      <c r="I1011" s="25">
        <v>0</v>
      </c>
      <c r="J1011" s="22">
        <f t="shared" si="7"/>
        <v>35</v>
      </c>
      <c r="K1011" s="20"/>
      <c r="L1011" s="20"/>
      <c r="M1011" s="48"/>
    </row>
    <row r="1012" spans="1:13" x14ac:dyDescent="0.25">
      <c r="A1012" s="20"/>
      <c r="B1012" s="20"/>
      <c r="C1012" s="20"/>
      <c r="D1012" s="23"/>
      <c r="E1012" s="20"/>
      <c r="F1012" s="20"/>
      <c r="G1012" s="20"/>
      <c r="H1012" s="20"/>
      <c r="I1012" s="20"/>
      <c r="J1012" s="26" t="s">
        <v>190</v>
      </c>
      <c r="K1012" s="27">
        <f>SUM(J1006:J1011)</f>
        <v>223</v>
      </c>
      <c r="L1012" s="25">
        <v>114.25</v>
      </c>
      <c r="M1012" s="49">
        <f>ROUND(K1012*L1012,2)</f>
        <v>25477.75</v>
      </c>
    </row>
    <row r="1013" spans="1:13" x14ac:dyDescent="0.25">
      <c r="A1013" s="29"/>
      <c r="B1013" s="29"/>
      <c r="C1013" s="29"/>
      <c r="D1013" s="30"/>
      <c r="E1013" s="29"/>
      <c r="F1013" s="29"/>
      <c r="G1013" s="29"/>
      <c r="H1013" s="29"/>
      <c r="I1013" s="29"/>
      <c r="J1013" s="29"/>
      <c r="K1013" s="29"/>
      <c r="L1013" s="29"/>
      <c r="M1013" s="50"/>
    </row>
    <row r="1014" spans="1:13" x14ac:dyDescent="0.25">
      <c r="A1014" s="17" t="s">
        <v>68</v>
      </c>
      <c r="B1014" s="18" t="s">
        <v>21</v>
      </c>
      <c r="C1014" s="18" t="s">
        <v>59</v>
      </c>
      <c r="D1014" s="19" t="s">
        <v>69</v>
      </c>
      <c r="E1014" s="20"/>
      <c r="F1014" s="20"/>
      <c r="G1014" s="20"/>
      <c r="H1014" s="20"/>
      <c r="I1014" s="20"/>
      <c r="J1014" s="20"/>
      <c r="K1014" s="21">
        <f>K1017</f>
        <v>0.22</v>
      </c>
      <c r="L1014" s="22">
        <f>L1017</f>
        <v>70</v>
      </c>
      <c r="M1014" s="47">
        <f>M1017</f>
        <v>15.4</v>
      </c>
    </row>
    <row r="1015" spans="1:13" ht="90" x14ac:dyDescent="0.25">
      <c r="A1015" s="20"/>
      <c r="B1015" s="20"/>
      <c r="C1015" s="20"/>
      <c r="D1015" s="19" t="s">
        <v>70</v>
      </c>
      <c r="E1015" s="20"/>
      <c r="F1015" s="20"/>
      <c r="G1015" s="20"/>
      <c r="H1015" s="20"/>
      <c r="I1015" s="20"/>
      <c r="J1015" s="20"/>
      <c r="K1015" s="20"/>
      <c r="L1015" s="20"/>
      <c r="M1015" s="48"/>
    </row>
    <row r="1016" spans="1:13" x14ac:dyDescent="0.25">
      <c r="A1016" s="20"/>
      <c r="B1016" s="20"/>
      <c r="C1016" s="20"/>
      <c r="D1016" s="23"/>
      <c r="E1016" s="18" t="s">
        <v>71</v>
      </c>
      <c r="F1016" s="24">
        <v>1</v>
      </c>
      <c r="G1016" s="25">
        <v>0.72</v>
      </c>
      <c r="H1016" s="25">
        <v>0.3</v>
      </c>
      <c r="I1016" s="25">
        <v>0</v>
      </c>
      <c r="J1016" s="22">
        <f>OR(F1016&lt;&gt;0,G1016&lt;&gt;0,H1016&lt;&gt;0,I1016&lt;&gt;0)*(F1016 + (F1016 = 0))*(G1016 + (G1016 = 0))*(H1016 + (H1016 = 0))*(I1016 + (I1016 = 0))</f>
        <v>0.22</v>
      </c>
      <c r="K1016" s="20"/>
      <c r="L1016" s="20"/>
      <c r="M1016" s="48"/>
    </row>
    <row r="1017" spans="1:13" x14ac:dyDescent="0.25">
      <c r="A1017" s="20"/>
      <c r="B1017" s="20"/>
      <c r="C1017" s="20"/>
      <c r="D1017" s="23"/>
      <c r="E1017" s="20"/>
      <c r="F1017" s="20"/>
      <c r="G1017" s="20"/>
      <c r="H1017" s="20"/>
      <c r="I1017" s="20"/>
      <c r="J1017" s="26" t="s">
        <v>72</v>
      </c>
      <c r="K1017" s="27">
        <f>J1016</f>
        <v>0.22</v>
      </c>
      <c r="L1017" s="25">
        <v>70</v>
      </c>
      <c r="M1017" s="49">
        <f>ROUND(K1017*L1017,2)</f>
        <v>15.4</v>
      </c>
    </row>
    <row r="1018" spans="1:13" x14ac:dyDescent="0.25">
      <c r="A1018" s="29"/>
      <c r="B1018" s="29"/>
      <c r="C1018" s="29"/>
      <c r="D1018" s="30"/>
      <c r="E1018" s="29"/>
      <c r="F1018" s="29"/>
      <c r="G1018" s="29"/>
      <c r="H1018" s="29"/>
      <c r="I1018" s="29"/>
      <c r="J1018" s="29"/>
      <c r="K1018" s="29"/>
      <c r="L1018" s="29"/>
      <c r="M1018" s="50"/>
    </row>
    <row r="1019" spans="1:13" x14ac:dyDescent="0.25">
      <c r="A1019" s="20"/>
      <c r="B1019" s="20"/>
      <c r="C1019" s="20"/>
      <c r="D1019" s="23"/>
      <c r="E1019" s="20"/>
      <c r="F1019" s="20"/>
      <c r="G1019" s="20"/>
      <c r="H1019" s="20"/>
      <c r="I1019" s="20"/>
      <c r="J1019" s="26" t="s">
        <v>426</v>
      </c>
      <c r="K1019" s="31">
        <v>1</v>
      </c>
      <c r="L1019" s="28">
        <f>M894+M899+M905+M910+M915+M922+M927+M934+M939+M944+M950+M956+M961+M970+M975+M977+M984+M989+M994+M999+M1004+M1014</f>
        <v>36663.14</v>
      </c>
      <c r="M1019" s="49">
        <f>ROUND(K1019*L1019,2)</f>
        <v>36663.14</v>
      </c>
    </row>
    <row r="1020" spans="1:13" x14ac:dyDescent="0.25">
      <c r="A1020" s="29"/>
      <c r="B1020" s="29"/>
      <c r="C1020" s="29"/>
      <c r="D1020" s="30"/>
      <c r="E1020" s="29"/>
      <c r="F1020" s="29"/>
      <c r="G1020" s="29"/>
      <c r="H1020" s="29"/>
      <c r="I1020" s="29"/>
      <c r="J1020" s="29"/>
      <c r="K1020" s="29"/>
      <c r="L1020" s="29"/>
      <c r="M1020" s="50"/>
    </row>
    <row r="1021" spans="1:13" x14ac:dyDescent="0.25">
      <c r="A1021" s="20"/>
      <c r="B1021" s="20"/>
      <c r="C1021" s="20"/>
      <c r="D1021" s="23"/>
      <c r="E1021" s="20"/>
      <c r="F1021" s="20"/>
      <c r="G1021" s="20"/>
      <c r="H1021" s="20"/>
      <c r="I1021" s="20"/>
      <c r="J1021" s="26" t="s">
        <v>427</v>
      </c>
      <c r="K1021" s="32">
        <v>1</v>
      </c>
      <c r="L1021" s="28">
        <f>M893</f>
        <v>36663.14</v>
      </c>
      <c r="M1021" s="49">
        <f>ROUND(K1021*L1021,2)</f>
        <v>36663.14</v>
      </c>
    </row>
    <row r="1022" spans="1:13" x14ac:dyDescent="0.25">
      <c r="A1022" s="29"/>
      <c r="B1022" s="29"/>
      <c r="C1022" s="29"/>
      <c r="D1022" s="30"/>
      <c r="E1022" s="29"/>
      <c r="F1022" s="29"/>
      <c r="G1022" s="29"/>
      <c r="H1022" s="29"/>
      <c r="I1022" s="29"/>
      <c r="J1022" s="29"/>
      <c r="K1022" s="29"/>
      <c r="L1022" s="29"/>
      <c r="M1022" s="50"/>
    </row>
    <row r="1023" spans="1:13" x14ac:dyDescent="0.25">
      <c r="A1023" s="7" t="s">
        <v>428</v>
      </c>
      <c r="B1023" s="7" t="s">
        <v>15</v>
      </c>
      <c r="C1023" s="7" t="s">
        <v>16</v>
      </c>
      <c r="D1023" s="8" t="s">
        <v>429</v>
      </c>
      <c r="E1023" s="9"/>
      <c r="F1023" s="9"/>
      <c r="G1023" s="9"/>
      <c r="H1023" s="9"/>
      <c r="I1023" s="9"/>
      <c r="J1023" s="9"/>
      <c r="K1023" s="33">
        <v>1</v>
      </c>
      <c r="L1023" s="34">
        <v>0</v>
      </c>
      <c r="M1023" s="45">
        <f>ROUND(K1023*L1023,2)</f>
        <v>0</v>
      </c>
    </row>
    <row r="1024" spans="1:13" collapsed="1" x14ac:dyDescent="0.25">
      <c r="A1024" s="7" t="s">
        <v>430</v>
      </c>
      <c r="B1024" s="7" t="s">
        <v>15</v>
      </c>
      <c r="C1024" s="7" t="s">
        <v>16</v>
      </c>
      <c r="D1024" s="8" t="s">
        <v>431</v>
      </c>
      <c r="E1024" s="9"/>
      <c r="F1024" s="9"/>
      <c r="G1024" s="9"/>
      <c r="H1024" s="9"/>
      <c r="I1024" s="9"/>
      <c r="J1024" s="9"/>
      <c r="K1024" s="10">
        <f>K1151</f>
        <v>1</v>
      </c>
      <c r="L1024" s="11">
        <f>L1151</f>
        <v>19929.36</v>
      </c>
      <c r="M1024" s="45">
        <f>M1151</f>
        <v>19929.36</v>
      </c>
    </row>
    <row r="1025" spans="1:13" x14ac:dyDescent="0.25">
      <c r="A1025" s="12" t="s">
        <v>432</v>
      </c>
      <c r="B1025" s="12" t="s">
        <v>15</v>
      </c>
      <c r="C1025" s="12" t="s">
        <v>16</v>
      </c>
      <c r="D1025" s="13" t="s">
        <v>19</v>
      </c>
      <c r="E1025" s="14"/>
      <c r="F1025" s="14"/>
      <c r="G1025" s="14"/>
      <c r="H1025" s="14"/>
      <c r="I1025" s="14"/>
      <c r="J1025" s="14"/>
      <c r="K1025" s="15">
        <f>K1149</f>
        <v>1</v>
      </c>
      <c r="L1025" s="16">
        <f>L1149</f>
        <v>19929.36</v>
      </c>
      <c r="M1025" s="46">
        <f>M1149</f>
        <v>19929.36</v>
      </c>
    </row>
    <row r="1026" spans="1:13" x14ac:dyDescent="0.25">
      <c r="A1026" s="17" t="s">
        <v>409</v>
      </c>
      <c r="B1026" s="18" t="s">
        <v>21</v>
      </c>
      <c r="C1026" s="18" t="s">
        <v>29</v>
      </c>
      <c r="D1026" s="19" t="s">
        <v>410</v>
      </c>
      <c r="E1026" s="20"/>
      <c r="F1026" s="20"/>
      <c r="G1026" s="20"/>
      <c r="H1026" s="20"/>
      <c r="I1026" s="20"/>
      <c r="J1026" s="20"/>
      <c r="K1026" s="31">
        <v>0</v>
      </c>
      <c r="L1026" s="25">
        <v>10.55</v>
      </c>
      <c r="M1026" s="47">
        <f>ROUND(K1026*L1026,2)</f>
        <v>0</v>
      </c>
    </row>
    <row r="1027" spans="1:13" ht="45" x14ac:dyDescent="0.25">
      <c r="A1027" s="20"/>
      <c r="B1027" s="20"/>
      <c r="C1027" s="20"/>
      <c r="D1027" s="19" t="s">
        <v>411</v>
      </c>
      <c r="E1027" s="20"/>
      <c r="F1027" s="20"/>
      <c r="G1027" s="20"/>
      <c r="H1027" s="20"/>
      <c r="I1027" s="20"/>
      <c r="J1027" s="20"/>
      <c r="K1027" s="20"/>
      <c r="L1027" s="20"/>
      <c r="M1027" s="48"/>
    </row>
    <row r="1028" spans="1:13" x14ac:dyDescent="0.25">
      <c r="A1028" s="17" t="s">
        <v>322</v>
      </c>
      <c r="B1028" s="18" t="s">
        <v>21</v>
      </c>
      <c r="C1028" s="18" t="s">
        <v>64</v>
      </c>
      <c r="D1028" s="19" t="s">
        <v>323</v>
      </c>
      <c r="E1028" s="20"/>
      <c r="F1028" s="20"/>
      <c r="G1028" s="20"/>
      <c r="H1028" s="20"/>
      <c r="I1028" s="20"/>
      <c r="J1028" s="20"/>
      <c r="K1028" s="31">
        <v>0</v>
      </c>
      <c r="L1028" s="25">
        <v>9.5</v>
      </c>
      <c r="M1028" s="47">
        <f>ROUND(K1028*L1028,2)</f>
        <v>0</v>
      </c>
    </row>
    <row r="1029" spans="1:13" ht="45" x14ac:dyDescent="0.25">
      <c r="A1029" s="20"/>
      <c r="B1029" s="20"/>
      <c r="C1029" s="20"/>
      <c r="D1029" s="19" t="s">
        <v>324</v>
      </c>
      <c r="E1029" s="20"/>
      <c r="F1029" s="20"/>
      <c r="G1029" s="20"/>
      <c r="H1029" s="20"/>
      <c r="I1029" s="20"/>
      <c r="J1029" s="20"/>
      <c r="K1029" s="20"/>
      <c r="L1029" s="20"/>
      <c r="M1029" s="48"/>
    </row>
    <row r="1030" spans="1:13" x14ac:dyDescent="0.25">
      <c r="A1030" s="17" t="s">
        <v>39</v>
      </c>
      <c r="B1030" s="18" t="s">
        <v>21</v>
      </c>
      <c r="C1030" s="18" t="s">
        <v>29</v>
      </c>
      <c r="D1030" s="19" t="s">
        <v>40</v>
      </c>
      <c r="E1030" s="20"/>
      <c r="F1030" s="20"/>
      <c r="G1030" s="20"/>
      <c r="H1030" s="20"/>
      <c r="I1030" s="20"/>
      <c r="J1030" s="20"/>
      <c r="K1030" s="21">
        <f>K1034</f>
        <v>23.1</v>
      </c>
      <c r="L1030" s="22">
        <f>L1034</f>
        <v>41.15</v>
      </c>
      <c r="M1030" s="47">
        <f>M1034</f>
        <v>950.57</v>
      </c>
    </row>
    <row r="1031" spans="1:13" ht="45" x14ac:dyDescent="0.25">
      <c r="A1031" s="20"/>
      <c r="B1031" s="20"/>
      <c r="C1031" s="20"/>
      <c r="D1031" s="19" t="s">
        <v>41</v>
      </c>
      <c r="E1031" s="20"/>
      <c r="F1031" s="20"/>
      <c r="G1031" s="20"/>
      <c r="H1031" s="20"/>
      <c r="I1031" s="20"/>
      <c r="J1031" s="20"/>
      <c r="K1031" s="20"/>
      <c r="L1031" s="20"/>
      <c r="M1031" s="48"/>
    </row>
    <row r="1032" spans="1:13" x14ac:dyDescent="0.25">
      <c r="A1032" s="20"/>
      <c r="B1032" s="20"/>
      <c r="C1032" s="20"/>
      <c r="D1032" s="23"/>
      <c r="E1032" s="18" t="s">
        <v>288</v>
      </c>
      <c r="F1032" s="24">
        <v>6</v>
      </c>
      <c r="G1032" s="25">
        <v>1.7</v>
      </c>
      <c r="H1032" s="25">
        <v>0</v>
      </c>
      <c r="I1032" s="25">
        <v>0</v>
      </c>
      <c r="J1032" s="22">
        <f>OR(F1032&lt;&gt;0,G1032&lt;&gt;0,H1032&lt;&gt;0,I1032&lt;&gt;0)*(F1032 + (F1032 = 0))*(G1032 + (G1032 = 0))*(H1032 + (H1032 = 0))*(I1032 + (I1032 = 0))</f>
        <v>10.199999999999999</v>
      </c>
      <c r="K1032" s="20"/>
      <c r="L1032" s="20"/>
      <c r="M1032" s="48"/>
    </row>
    <row r="1033" spans="1:13" x14ac:dyDescent="0.25">
      <c r="A1033" s="20"/>
      <c r="B1033" s="20"/>
      <c r="C1033" s="20"/>
      <c r="D1033" s="23"/>
      <c r="E1033" s="18" t="s">
        <v>16</v>
      </c>
      <c r="F1033" s="24">
        <v>6</v>
      </c>
      <c r="G1033" s="25">
        <v>2.15</v>
      </c>
      <c r="H1033" s="25">
        <v>0</v>
      </c>
      <c r="I1033" s="25">
        <v>0</v>
      </c>
      <c r="J1033" s="22">
        <f>OR(F1033&lt;&gt;0,G1033&lt;&gt;0,H1033&lt;&gt;0,I1033&lt;&gt;0)*(F1033 + (F1033 = 0))*(G1033 + (G1033 = 0))*(H1033 + (H1033 = 0))*(I1033 + (I1033 = 0))</f>
        <v>12.9</v>
      </c>
      <c r="K1033" s="20"/>
      <c r="L1033" s="20"/>
      <c r="M1033" s="48"/>
    </row>
    <row r="1034" spans="1:13" x14ac:dyDescent="0.25">
      <c r="A1034" s="20"/>
      <c r="B1034" s="20"/>
      <c r="C1034" s="20"/>
      <c r="D1034" s="23"/>
      <c r="E1034" s="20"/>
      <c r="F1034" s="20"/>
      <c r="G1034" s="20"/>
      <c r="H1034" s="20"/>
      <c r="I1034" s="20"/>
      <c r="J1034" s="26" t="s">
        <v>48</v>
      </c>
      <c r="K1034" s="27">
        <f>SUM(J1032:J1033)</f>
        <v>23.1</v>
      </c>
      <c r="L1034" s="25">
        <v>41.15</v>
      </c>
      <c r="M1034" s="49">
        <f>ROUND(K1034*L1034,2)</f>
        <v>950.57</v>
      </c>
    </row>
    <row r="1035" spans="1:13" x14ac:dyDescent="0.25">
      <c r="A1035" s="29"/>
      <c r="B1035" s="29"/>
      <c r="C1035" s="29"/>
      <c r="D1035" s="30"/>
      <c r="E1035" s="29"/>
      <c r="F1035" s="29"/>
      <c r="G1035" s="29"/>
      <c r="H1035" s="29"/>
      <c r="I1035" s="29"/>
      <c r="J1035" s="29"/>
      <c r="K1035" s="29"/>
      <c r="L1035" s="29"/>
      <c r="M1035" s="50"/>
    </row>
    <row r="1036" spans="1:13" x14ac:dyDescent="0.25">
      <c r="A1036" s="17" t="s">
        <v>144</v>
      </c>
      <c r="B1036" s="18" t="s">
        <v>21</v>
      </c>
      <c r="C1036" s="18" t="s">
        <v>29</v>
      </c>
      <c r="D1036" s="19" t="s">
        <v>145</v>
      </c>
      <c r="E1036" s="20"/>
      <c r="F1036" s="20"/>
      <c r="G1036" s="20"/>
      <c r="H1036" s="20"/>
      <c r="I1036" s="20"/>
      <c r="J1036" s="20"/>
      <c r="K1036" s="31">
        <v>0</v>
      </c>
      <c r="L1036" s="25">
        <v>37.979999999999997</v>
      </c>
      <c r="M1036" s="47">
        <f>ROUND(K1036*L1036,2)</f>
        <v>0</v>
      </c>
    </row>
    <row r="1037" spans="1:13" ht="45" x14ac:dyDescent="0.25">
      <c r="A1037" s="20"/>
      <c r="B1037" s="20"/>
      <c r="C1037" s="20"/>
      <c r="D1037" s="19" t="s">
        <v>146</v>
      </c>
      <c r="E1037" s="20"/>
      <c r="F1037" s="20"/>
      <c r="G1037" s="20"/>
      <c r="H1037" s="20"/>
      <c r="I1037" s="20"/>
      <c r="J1037" s="20"/>
      <c r="K1037" s="20"/>
      <c r="L1037" s="20"/>
      <c r="M1037" s="48"/>
    </row>
    <row r="1038" spans="1:13" x14ac:dyDescent="0.25">
      <c r="A1038" s="17" t="s">
        <v>20</v>
      </c>
      <c r="B1038" s="18" t="s">
        <v>21</v>
      </c>
      <c r="C1038" s="18" t="s">
        <v>22</v>
      </c>
      <c r="D1038" s="19" t="s">
        <v>23</v>
      </c>
      <c r="E1038" s="20"/>
      <c r="F1038" s="20"/>
      <c r="G1038" s="20"/>
      <c r="H1038" s="20"/>
      <c r="I1038" s="20"/>
      <c r="J1038" s="20"/>
      <c r="K1038" s="31">
        <v>0</v>
      </c>
      <c r="L1038" s="25">
        <v>24.43</v>
      </c>
      <c r="M1038" s="47">
        <f>ROUND(K1038*L1038,2)</f>
        <v>0</v>
      </c>
    </row>
    <row r="1039" spans="1:13" ht="33.75" x14ac:dyDescent="0.25">
      <c r="A1039" s="20"/>
      <c r="B1039" s="20"/>
      <c r="C1039" s="20"/>
      <c r="D1039" s="19" t="s">
        <v>24</v>
      </c>
      <c r="E1039" s="20"/>
      <c r="F1039" s="20"/>
      <c r="G1039" s="20"/>
      <c r="H1039" s="20"/>
      <c r="I1039" s="20"/>
      <c r="J1039" s="20"/>
      <c r="K1039" s="20"/>
      <c r="L1039" s="20"/>
      <c r="M1039" s="48"/>
    </row>
    <row r="1040" spans="1:13" x14ac:dyDescent="0.25">
      <c r="A1040" s="17" t="s">
        <v>34</v>
      </c>
      <c r="B1040" s="18" t="s">
        <v>21</v>
      </c>
      <c r="C1040" s="18" t="s">
        <v>22</v>
      </c>
      <c r="D1040" s="19" t="s">
        <v>35</v>
      </c>
      <c r="E1040" s="20"/>
      <c r="F1040" s="20"/>
      <c r="G1040" s="20"/>
      <c r="H1040" s="20"/>
      <c r="I1040" s="20"/>
      <c r="J1040" s="20"/>
      <c r="K1040" s="31">
        <v>0</v>
      </c>
      <c r="L1040" s="25">
        <v>27.92</v>
      </c>
      <c r="M1040" s="47">
        <f>ROUND(K1040*L1040,2)</f>
        <v>0</v>
      </c>
    </row>
    <row r="1041" spans="1:13" ht="33.75" x14ac:dyDescent="0.25">
      <c r="A1041" s="20"/>
      <c r="B1041" s="20"/>
      <c r="C1041" s="20"/>
      <c r="D1041" s="19" t="s">
        <v>36</v>
      </c>
      <c r="E1041" s="20"/>
      <c r="F1041" s="20"/>
      <c r="G1041" s="20"/>
      <c r="H1041" s="20"/>
      <c r="I1041" s="20"/>
      <c r="J1041" s="20"/>
      <c r="K1041" s="20"/>
      <c r="L1041" s="20"/>
      <c r="M1041" s="48"/>
    </row>
    <row r="1042" spans="1:13" x14ac:dyDescent="0.25">
      <c r="A1042" s="17" t="s">
        <v>53</v>
      </c>
      <c r="B1042" s="18" t="s">
        <v>21</v>
      </c>
      <c r="C1042" s="18" t="s">
        <v>22</v>
      </c>
      <c r="D1042" s="19" t="s">
        <v>54</v>
      </c>
      <c r="E1042" s="20"/>
      <c r="F1042" s="20"/>
      <c r="G1042" s="20"/>
      <c r="H1042" s="20"/>
      <c r="I1042" s="20"/>
      <c r="J1042" s="20"/>
      <c r="K1042" s="31">
        <v>0</v>
      </c>
      <c r="L1042" s="25">
        <v>19.54</v>
      </c>
      <c r="M1042" s="47">
        <f>ROUND(K1042*L1042,2)</f>
        <v>0</v>
      </c>
    </row>
    <row r="1043" spans="1:13" ht="45" x14ac:dyDescent="0.25">
      <c r="A1043" s="20"/>
      <c r="B1043" s="20"/>
      <c r="C1043" s="20"/>
      <c r="D1043" s="19" t="s">
        <v>55</v>
      </c>
      <c r="E1043" s="20"/>
      <c r="F1043" s="20"/>
      <c r="G1043" s="20"/>
      <c r="H1043" s="20"/>
      <c r="I1043" s="20"/>
      <c r="J1043" s="20"/>
      <c r="K1043" s="20"/>
      <c r="L1043" s="20"/>
      <c r="M1043" s="48"/>
    </row>
    <row r="1044" spans="1:13" x14ac:dyDescent="0.25">
      <c r="A1044" s="17" t="s">
        <v>107</v>
      </c>
      <c r="B1044" s="18" t="s">
        <v>21</v>
      </c>
      <c r="C1044" s="18" t="s">
        <v>22</v>
      </c>
      <c r="D1044" s="19" t="s">
        <v>108</v>
      </c>
      <c r="E1044" s="20"/>
      <c r="F1044" s="20"/>
      <c r="G1044" s="20"/>
      <c r="H1044" s="20"/>
      <c r="I1044" s="20"/>
      <c r="J1044" s="20"/>
      <c r="K1044" s="31">
        <v>0</v>
      </c>
      <c r="L1044" s="25">
        <v>22.34</v>
      </c>
      <c r="M1044" s="47">
        <f>ROUND(K1044*L1044,2)</f>
        <v>0</v>
      </c>
    </row>
    <row r="1045" spans="1:13" ht="45" x14ac:dyDescent="0.25">
      <c r="A1045" s="20"/>
      <c r="B1045" s="20"/>
      <c r="C1045" s="20"/>
      <c r="D1045" s="19" t="s">
        <v>109</v>
      </c>
      <c r="E1045" s="20"/>
      <c r="F1045" s="20"/>
      <c r="G1045" s="20"/>
      <c r="H1045" s="20"/>
      <c r="I1045" s="20"/>
      <c r="J1045" s="20"/>
      <c r="K1045" s="20"/>
      <c r="L1045" s="20"/>
      <c r="M1045" s="48"/>
    </row>
    <row r="1046" spans="1:13" x14ac:dyDescent="0.25">
      <c r="A1046" s="17" t="s">
        <v>285</v>
      </c>
      <c r="B1046" s="18" t="s">
        <v>21</v>
      </c>
      <c r="C1046" s="18" t="s">
        <v>59</v>
      </c>
      <c r="D1046" s="19" t="s">
        <v>286</v>
      </c>
      <c r="E1046" s="20"/>
      <c r="F1046" s="20"/>
      <c r="G1046" s="20"/>
      <c r="H1046" s="20"/>
      <c r="I1046" s="20"/>
      <c r="J1046" s="20"/>
      <c r="K1046" s="21">
        <f>K1052</f>
        <v>3.1</v>
      </c>
      <c r="L1046" s="22">
        <f>L1052</f>
        <v>90</v>
      </c>
      <c r="M1046" s="47">
        <f>M1052</f>
        <v>279</v>
      </c>
    </row>
    <row r="1047" spans="1:13" ht="45" x14ac:dyDescent="0.25">
      <c r="A1047" s="20"/>
      <c r="B1047" s="20"/>
      <c r="C1047" s="20"/>
      <c r="D1047" s="19" t="s">
        <v>287</v>
      </c>
      <c r="E1047" s="20"/>
      <c r="F1047" s="20"/>
      <c r="G1047" s="20"/>
      <c r="H1047" s="20"/>
      <c r="I1047" s="20"/>
      <c r="J1047" s="20"/>
      <c r="K1047" s="20"/>
      <c r="L1047" s="20"/>
      <c r="M1047" s="48"/>
    </row>
    <row r="1048" spans="1:13" x14ac:dyDescent="0.25">
      <c r="A1048" s="20"/>
      <c r="B1048" s="20"/>
      <c r="C1048" s="20"/>
      <c r="D1048" s="23"/>
      <c r="E1048" s="18" t="s">
        <v>433</v>
      </c>
      <c r="F1048" s="24">
        <v>2</v>
      </c>
      <c r="G1048" s="25">
        <v>1.1000000000000001</v>
      </c>
      <c r="H1048" s="25">
        <v>0.35</v>
      </c>
      <c r="I1048" s="25">
        <v>0</v>
      </c>
      <c r="J1048" s="22">
        <f>OR(F1048&lt;&gt;0,G1048&lt;&gt;0,H1048&lt;&gt;0,I1048&lt;&gt;0)*(F1048 + (F1048 = 0))*(G1048 + (G1048 = 0))*(H1048 + (H1048 = 0))*(I1048 + (I1048 = 0))</f>
        <v>0.77</v>
      </c>
      <c r="K1048" s="20"/>
      <c r="L1048" s="20"/>
      <c r="M1048" s="48"/>
    </row>
    <row r="1049" spans="1:13" x14ac:dyDescent="0.25">
      <c r="A1049" s="20"/>
      <c r="B1049" s="20"/>
      <c r="C1049" s="20"/>
      <c r="D1049" s="23"/>
      <c r="E1049" s="18" t="s">
        <v>434</v>
      </c>
      <c r="F1049" s="24">
        <v>2</v>
      </c>
      <c r="G1049" s="25">
        <v>1.93</v>
      </c>
      <c r="H1049" s="25">
        <v>0.4</v>
      </c>
      <c r="I1049" s="25">
        <v>0</v>
      </c>
      <c r="J1049" s="22">
        <f>OR(F1049&lt;&gt;0,G1049&lt;&gt;0,H1049&lt;&gt;0,I1049&lt;&gt;0)*(F1049 + (F1049 = 0))*(G1049 + (G1049 = 0))*(H1049 + (H1049 = 0))*(I1049 + (I1049 = 0))</f>
        <v>1.54</v>
      </c>
      <c r="K1049" s="20"/>
      <c r="L1049" s="20"/>
      <c r="M1049" s="48"/>
    </row>
    <row r="1050" spans="1:13" x14ac:dyDescent="0.25">
      <c r="A1050" s="20"/>
      <c r="B1050" s="20"/>
      <c r="C1050" s="20"/>
      <c r="D1050" s="23"/>
      <c r="E1050" s="18" t="s">
        <v>435</v>
      </c>
      <c r="F1050" s="24">
        <v>2</v>
      </c>
      <c r="G1050" s="25">
        <v>1.1399999999999999</v>
      </c>
      <c r="H1050" s="25">
        <v>0.15</v>
      </c>
      <c r="I1050" s="25">
        <v>0</v>
      </c>
      <c r="J1050" s="22">
        <f>OR(F1050&lt;&gt;0,G1050&lt;&gt;0,H1050&lt;&gt;0,I1050&lt;&gt;0)*(F1050 + (F1050 = 0))*(G1050 + (G1050 = 0))*(H1050 + (H1050 = 0))*(I1050 + (I1050 = 0))</f>
        <v>0.34</v>
      </c>
      <c r="K1050" s="20"/>
      <c r="L1050" s="20"/>
      <c r="M1050" s="48"/>
    </row>
    <row r="1051" spans="1:13" x14ac:dyDescent="0.25">
      <c r="A1051" s="20"/>
      <c r="B1051" s="20"/>
      <c r="C1051" s="20"/>
      <c r="D1051" s="23"/>
      <c r="E1051" s="18" t="s">
        <v>280</v>
      </c>
      <c r="F1051" s="24">
        <v>2</v>
      </c>
      <c r="G1051" s="25">
        <v>1.5</v>
      </c>
      <c r="H1051" s="25">
        <v>0.15</v>
      </c>
      <c r="I1051" s="25">
        <v>0</v>
      </c>
      <c r="J1051" s="22">
        <f>OR(F1051&lt;&gt;0,G1051&lt;&gt;0,H1051&lt;&gt;0,I1051&lt;&gt;0)*(F1051 + (F1051 = 0))*(G1051 + (G1051 = 0))*(H1051 + (H1051 = 0))*(I1051 + (I1051 = 0))</f>
        <v>0.45</v>
      </c>
      <c r="K1051" s="20"/>
      <c r="L1051" s="20"/>
      <c r="M1051" s="48"/>
    </row>
    <row r="1052" spans="1:13" x14ac:dyDescent="0.25">
      <c r="A1052" s="20"/>
      <c r="B1052" s="20"/>
      <c r="C1052" s="20"/>
      <c r="D1052" s="23"/>
      <c r="E1052" s="20"/>
      <c r="F1052" s="20"/>
      <c r="G1052" s="20"/>
      <c r="H1052" s="20"/>
      <c r="I1052" s="20"/>
      <c r="J1052" s="26" t="s">
        <v>291</v>
      </c>
      <c r="K1052" s="27">
        <f>SUM(J1048:J1051)</f>
        <v>3.1</v>
      </c>
      <c r="L1052" s="25">
        <v>90</v>
      </c>
      <c r="M1052" s="49">
        <f>ROUND(K1052*L1052,2)</f>
        <v>279</v>
      </c>
    </row>
    <row r="1053" spans="1:13" x14ac:dyDescent="0.25">
      <c r="A1053" s="29"/>
      <c r="B1053" s="29"/>
      <c r="C1053" s="29"/>
      <c r="D1053" s="30"/>
      <c r="E1053" s="29"/>
      <c r="F1053" s="29"/>
      <c r="G1053" s="29"/>
      <c r="H1053" s="29"/>
      <c r="I1053" s="29"/>
      <c r="J1053" s="29"/>
      <c r="K1053" s="29"/>
      <c r="L1053" s="29"/>
      <c r="M1053" s="50"/>
    </row>
    <row r="1054" spans="1:13" x14ac:dyDescent="0.25">
      <c r="A1054" s="17" t="s">
        <v>82</v>
      </c>
      <c r="B1054" s="18" t="s">
        <v>21</v>
      </c>
      <c r="C1054" s="18" t="s">
        <v>29</v>
      </c>
      <c r="D1054" s="19" t="s">
        <v>83</v>
      </c>
      <c r="E1054" s="20"/>
      <c r="F1054" s="20"/>
      <c r="G1054" s="20"/>
      <c r="H1054" s="20"/>
      <c r="I1054" s="20"/>
      <c r="J1054" s="20"/>
      <c r="K1054" s="21">
        <f>K1057</f>
        <v>2.2999999999999998</v>
      </c>
      <c r="L1054" s="22">
        <f>L1057</f>
        <v>157.01</v>
      </c>
      <c r="M1054" s="47">
        <f>M1057</f>
        <v>361.12</v>
      </c>
    </row>
    <row r="1055" spans="1:13" ht="67.5" x14ac:dyDescent="0.25">
      <c r="A1055" s="20"/>
      <c r="B1055" s="20"/>
      <c r="C1055" s="20"/>
      <c r="D1055" s="19" t="s">
        <v>84</v>
      </c>
      <c r="E1055" s="20"/>
      <c r="F1055" s="20"/>
      <c r="G1055" s="20"/>
      <c r="H1055" s="20"/>
      <c r="I1055" s="20"/>
      <c r="J1055" s="20"/>
      <c r="K1055" s="20"/>
      <c r="L1055" s="20"/>
      <c r="M1055" s="48"/>
    </row>
    <row r="1056" spans="1:13" x14ac:dyDescent="0.25">
      <c r="A1056" s="20"/>
      <c r="B1056" s="20"/>
      <c r="C1056" s="20"/>
      <c r="D1056" s="23"/>
      <c r="E1056" s="18" t="s">
        <v>415</v>
      </c>
      <c r="F1056" s="24">
        <v>1</v>
      </c>
      <c r="G1056" s="25">
        <v>2.2999999999999998</v>
      </c>
      <c r="H1056" s="25">
        <v>0</v>
      </c>
      <c r="I1056" s="25">
        <v>0</v>
      </c>
      <c r="J1056" s="22">
        <f>OR(F1056&lt;&gt;0,G1056&lt;&gt;0,H1056&lt;&gt;0,I1056&lt;&gt;0)*(F1056 + (F1056 = 0))*(G1056 + (G1056 = 0))*(H1056 + (H1056 = 0))*(I1056 + (I1056 = 0))</f>
        <v>2.2999999999999998</v>
      </c>
      <c r="K1056" s="20"/>
      <c r="L1056" s="20"/>
      <c r="M1056" s="48"/>
    </row>
    <row r="1057" spans="1:13" x14ac:dyDescent="0.25">
      <c r="A1057" s="20"/>
      <c r="B1057" s="20"/>
      <c r="C1057" s="20"/>
      <c r="D1057" s="23"/>
      <c r="E1057" s="20"/>
      <c r="F1057" s="20"/>
      <c r="G1057" s="20"/>
      <c r="H1057" s="20"/>
      <c r="I1057" s="20"/>
      <c r="J1057" s="26" t="s">
        <v>85</v>
      </c>
      <c r="K1057" s="27">
        <f>J1056</f>
        <v>2.2999999999999998</v>
      </c>
      <c r="L1057" s="25">
        <v>157.01</v>
      </c>
      <c r="M1057" s="49">
        <f>ROUND(K1057*L1057,2)</f>
        <v>361.12</v>
      </c>
    </row>
    <row r="1058" spans="1:13" x14ac:dyDescent="0.25">
      <c r="A1058" s="29"/>
      <c r="B1058" s="29"/>
      <c r="C1058" s="29"/>
      <c r="D1058" s="30"/>
      <c r="E1058" s="29"/>
      <c r="F1058" s="29"/>
      <c r="G1058" s="29"/>
      <c r="H1058" s="29"/>
      <c r="I1058" s="29"/>
      <c r="J1058" s="29"/>
      <c r="K1058" s="29"/>
      <c r="L1058" s="29"/>
      <c r="M1058" s="50"/>
    </row>
    <row r="1059" spans="1:13" x14ac:dyDescent="0.25">
      <c r="A1059" s="17" t="s">
        <v>202</v>
      </c>
      <c r="B1059" s="18" t="s">
        <v>21</v>
      </c>
      <c r="C1059" s="18" t="s">
        <v>29</v>
      </c>
      <c r="D1059" s="19" t="s">
        <v>203</v>
      </c>
      <c r="E1059" s="20"/>
      <c r="F1059" s="20"/>
      <c r="G1059" s="20"/>
      <c r="H1059" s="20"/>
      <c r="I1059" s="20"/>
      <c r="J1059" s="20"/>
      <c r="K1059" s="31">
        <v>0</v>
      </c>
      <c r="L1059" s="25">
        <v>188.41</v>
      </c>
      <c r="M1059" s="47">
        <f>ROUND(K1059*L1059,2)</f>
        <v>0</v>
      </c>
    </row>
    <row r="1060" spans="1:13" ht="78.75" x14ac:dyDescent="0.25">
      <c r="A1060" s="20"/>
      <c r="B1060" s="20"/>
      <c r="C1060" s="20"/>
      <c r="D1060" s="19" t="s">
        <v>204</v>
      </c>
      <c r="E1060" s="20"/>
      <c r="F1060" s="20"/>
      <c r="G1060" s="20"/>
      <c r="H1060" s="20"/>
      <c r="I1060" s="20"/>
      <c r="J1060" s="20"/>
      <c r="K1060" s="20"/>
      <c r="L1060" s="20"/>
      <c r="M1060" s="48"/>
    </row>
    <row r="1061" spans="1:13" x14ac:dyDescent="0.25">
      <c r="A1061" s="17" t="s">
        <v>93</v>
      </c>
      <c r="B1061" s="18" t="s">
        <v>21</v>
      </c>
      <c r="C1061" s="18" t="s">
        <v>29</v>
      </c>
      <c r="D1061" s="19" t="s">
        <v>94</v>
      </c>
      <c r="E1061" s="20"/>
      <c r="F1061" s="20"/>
      <c r="G1061" s="20"/>
      <c r="H1061" s="20"/>
      <c r="I1061" s="20"/>
      <c r="J1061" s="20"/>
      <c r="K1061" s="31">
        <v>0</v>
      </c>
      <c r="L1061" s="25">
        <v>301.61</v>
      </c>
      <c r="M1061" s="47">
        <f>ROUND(K1061*L1061,2)</f>
        <v>0</v>
      </c>
    </row>
    <row r="1062" spans="1:13" ht="67.5" x14ac:dyDescent="0.25">
      <c r="A1062" s="20"/>
      <c r="B1062" s="20"/>
      <c r="C1062" s="20"/>
      <c r="D1062" s="19" t="s">
        <v>95</v>
      </c>
      <c r="E1062" s="20"/>
      <c r="F1062" s="20"/>
      <c r="G1062" s="20"/>
      <c r="H1062" s="20"/>
      <c r="I1062" s="20"/>
      <c r="J1062" s="20"/>
      <c r="K1062" s="20"/>
      <c r="L1062" s="20"/>
      <c r="M1062" s="48"/>
    </row>
    <row r="1063" spans="1:13" x14ac:dyDescent="0.25">
      <c r="A1063" s="17" t="s">
        <v>63</v>
      </c>
      <c r="B1063" s="18" t="s">
        <v>21</v>
      </c>
      <c r="C1063" s="18" t="s">
        <v>64</v>
      </c>
      <c r="D1063" s="19" t="s">
        <v>65</v>
      </c>
      <c r="E1063" s="20"/>
      <c r="F1063" s="20"/>
      <c r="G1063" s="20"/>
      <c r="H1063" s="20"/>
      <c r="I1063" s="20"/>
      <c r="J1063" s="20"/>
      <c r="K1063" s="31">
        <v>0</v>
      </c>
      <c r="L1063" s="25">
        <v>49.5</v>
      </c>
      <c r="M1063" s="47">
        <f>ROUND(K1063*L1063,2)</f>
        <v>0</v>
      </c>
    </row>
    <row r="1064" spans="1:13" ht="33.75" x14ac:dyDescent="0.25">
      <c r="A1064" s="20"/>
      <c r="B1064" s="20"/>
      <c r="C1064" s="20"/>
      <c r="D1064" s="19" t="s">
        <v>66</v>
      </c>
      <c r="E1064" s="20"/>
      <c r="F1064" s="20"/>
      <c r="G1064" s="20"/>
      <c r="H1064" s="20"/>
      <c r="I1064" s="20"/>
      <c r="J1064" s="20"/>
      <c r="K1064" s="20"/>
      <c r="L1064" s="20"/>
      <c r="M1064" s="48"/>
    </row>
    <row r="1065" spans="1:13" x14ac:dyDescent="0.25">
      <c r="A1065" s="17" t="s">
        <v>398</v>
      </c>
      <c r="B1065" s="18" t="s">
        <v>21</v>
      </c>
      <c r="C1065" s="18" t="s">
        <v>64</v>
      </c>
      <c r="D1065" s="19" t="s">
        <v>399</v>
      </c>
      <c r="E1065" s="20"/>
      <c r="F1065" s="20"/>
      <c r="G1065" s="20"/>
      <c r="H1065" s="20"/>
      <c r="I1065" s="20"/>
      <c r="J1065" s="20"/>
      <c r="K1065" s="31">
        <v>0</v>
      </c>
      <c r="L1065" s="25">
        <v>53.1</v>
      </c>
      <c r="M1065" s="47">
        <f>ROUND(K1065*L1065,2)</f>
        <v>0</v>
      </c>
    </row>
    <row r="1066" spans="1:13" ht="45" x14ac:dyDescent="0.25">
      <c r="A1066" s="20"/>
      <c r="B1066" s="20"/>
      <c r="C1066" s="20"/>
      <c r="D1066" s="19" t="s">
        <v>400</v>
      </c>
      <c r="E1066" s="20"/>
      <c r="F1066" s="20"/>
      <c r="G1066" s="20"/>
      <c r="H1066" s="20"/>
      <c r="I1066" s="20"/>
      <c r="J1066" s="20"/>
      <c r="K1066" s="20"/>
      <c r="L1066" s="20"/>
      <c r="M1066" s="48"/>
    </row>
    <row r="1067" spans="1:13" x14ac:dyDescent="0.25">
      <c r="A1067" s="17" t="s">
        <v>263</v>
      </c>
      <c r="B1067" s="18" t="s">
        <v>21</v>
      </c>
      <c r="C1067" s="18" t="s">
        <v>64</v>
      </c>
      <c r="D1067" s="19" t="s">
        <v>264</v>
      </c>
      <c r="E1067" s="20"/>
      <c r="F1067" s="20"/>
      <c r="G1067" s="20"/>
      <c r="H1067" s="20"/>
      <c r="I1067" s="20"/>
      <c r="J1067" s="20"/>
      <c r="K1067" s="31">
        <v>0</v>
      </c>
      <c r="L1067" s="25">
        <v>79.5</v>
      </c>
      <c r="M1067" s="47">
        <f>ROUND(K1067*L1067,2)</f>
        <v>0</v>
      </c>
    </row>
    <row r="1068" spans="1:13" ht="22.5" x14ac:dyDescent="0.25">
      <c r="A1068" s="20"/>
      <c r="B1068" s="20"/>
      <c r="C1068" s="20"/>
      <c r="D1068" s="19" t="s">
        <v>265</v>
      </c>
      <c r="E1068" s="20"/>
      <c r="F1068" s="20"/>
      <c r="G1068" s="20"/>
      <c r="H1068" s="20"/>
      <c r="I1068" s="20"/>
      <c r="J1068" s="20"/>
      <c r="K1068" s="20"/>
      <c r="L1068" s="20"/>
      <c r="M1068" s="48"/>
    </row>
    <row r="1069" spans="1:13" x14ac:dyDescent="0.25">
      <c r="A1069" s="17" t="s">
        <v>58</v>
      </c>
      <c r="B1069" s="18" t="s">
        <v>21</v>
      </c>
      <c r="C1069" s="18" t="s">
        <v>59</v>
      </c>
      <c r="D1069" s="19" t="s">
        <v>60</v>
      </c>
      <c r="E1069" s="20"/>
      <c r="F1069" s="20"/>
      <c r="G1069" s="20"/>
      <c r="H1069" s="20"/>
      <c r="I1069" s="20"/>
      <c r="J1069" s="20"/>
      <c r="K1069" s="31">
        <v>0</v>
      </c>
      <c r="L1069" s="25">
        <v>204.11</v>
      </c>
      <c r="M1069" s="47">
        <f>ROUND(K1069*L1069,2)</f>
        <v>0</v>
      </c>
    </row>
    <row r="1070" spans="1:13" ht="56.25" x14ac:dyDescent="0.25">
      <c r="A1070" s="20"/>
      <c r="B1070" s="20"/>
      <c r="C1070" s="20"/>
      <c r="D1070" s="19" t="s">
        <v>61</v>
      </c>
      <c r="E1070" s="20"/>
      <c r="F1070" s="20"/>
      <c r="G1070" s="20"/>
      <c r="H1070" s="20"/>
      <c r="I1070" s="20"/>
      <c r="J1070" s="20"/>
      <c r="K1070" s="20"/>
      <c r="L1070" s="20"/>
      <c r="M1070" s="48"/>
    </row>
    <row r="1071" spans="1:13" x14ac:dyDescent="0.25">
      <c r="A1071" s="17" t="s">
        <v>436</v>
      </c>
      <c r="B1071" s="18" t="s">
        <v>21</v>
      </c>
      <c r="C1071" s="18" t="s">
        <v>59</v>
      </c>
      <c r="D1071" s="19" t="s">
        <v>437</v>
      </c>
      <c r="E1071" s="20"/>
      <c r="F1071" s="20"/>
      <c r="G1071" s="20"/>
      <c r="H1071" s="20"/>
      <c r="I1071" s="20"/>
      <c r="J1071" s="20"/>
      <c r="K1071" s="21">
        <f>K1074</f>
        <v>3.3</v>
      </c>
      <c r="L1071" s="22">
        <f>L1074</f>
        <v>244.93</v>
      </c>
      <c r="M1071" s="47">
        <f>M1074</f>
        <v>808.27</v>
      </c>
    </row>
    <row r="1072" spans="1:13" ht="67.5" x14ac:dyDescent="0.25">
      <c r="A1072" s="20"/>
      <c r="B1072" s="20"/>
      <c r="C1072" s="20"/>
      <c r="D1072" s="19" t="s">
        <v>438</v>
      </c>
      <c r="E1072" s="20"/>
      <c r="F1072" s="20"/>
      <c r="G1072" s="20"/>
      <c r="H1072" s="20"/>
      <c r="I1072" s="20"/>
      <c r="J1072" s="20"/>
      <c r="K1072" s="20"/>
      <c r="L1072" s="20"/>
      <c r="M1072" s="48"/>
    </row>
    <row r="1073" spans="1:13" x14ac:dyDescent="0.25">
      <c r="A1073" s="20"/>
      <c r="B1073" s="20"/>
      <c r="C1073" s="20"/>
      <c r="D1073" s="23"/>
      <c r="E1073" s="18" t="s">
        <v>288</v>
      </c>
      <c r="F1073" s="24">
        <v>6</v>
      </c>
      <c r="G1073" s="25">
        <v>0.5</v>
      </c>
      <c r="H1073" s="25">
        <v>1.1000000000000001</v>
      </c>
      <c r="I1073" s="25">
        <v>0</v>
      </c>
      <c r="J1073" s="22">
        <f>OR(F1073&lt;&gt;0,G1073&lt;&gt;0,H1073&lt;&gt;0,I1073&lt;&gt;0)*(F1073 + (F1073 = 0))*(G1073 + (G1073 = 0))*(H1073 + (H1073 = 0))*(I1073 + (I1073 = 0))</f>
        <v>3.3</v>
      </c>
      <c r="K1073" s="20"/>
      <c r="L1073" s="20"/>
      <c r="M1073" s="48"/>
    </row>
    <row r="1074" spans="1:13" x14ac:dyDescent="0.25">
      <c r="A1074" s="20"/>
      <c r="B1074" s="20"/>
      <c r="C1074" s="20"/>
      <c r="D1074" s="23"/>
      <c r="E1074" s="20"/>
      <c r="F1074" s="20"/>
      <c r="G1074" s="20"/>
      <c r="H1074" s="20"/>
      <c r="I1074" s="20"/>
      <c r="J1074" s="26" t="s">
        <v>439</v>
      </c>
      <c r="K1074" s="27">
        <f>J1073</f>
        <v>3.3</v>
      </c>
      <c r="L1074" s="25">
        <v>244.93</v>
      </c>
      <c r="M1074" s="49">
        <f>ROUND(K1074*L1074,2)</f>
        <v>808.27</v>
      </c>
    </row>
    <row r="1075" spans="1:13" x14ac:dyDescent="0.25">
      <c r="A1075" s="29"/>
      <c r="B1075" s="29"/>
      <c r="C1075" s="29"/>
      <c r="D1075" s="30"/>
      <c r="E1075" s="29"/>
      <c r="F1075" s="29"/>
      <c r="G1075" s="29"/>
      <c r="H1075" s="29"/>
      <c r="I1075" s="29"/>
      <c r="J1075" s="29"/>
      <c r="K1075" s="29"/>
      <c r="L1075" s="29"/>
      <c r="M1075" s="50"/>
    </row>
    <row r="1076" spans="1:13" x14ac:dyDescent="0.25">
      <c r="A1076" s="17" t="s">
        <v>259</v>
      </c>
      <c r="B1076" s="18" t="s">
        <v>21</v>
      </c>
      <c r="C1076" s="18" t="s">
        <v>59</v>
      </c>
      <c r="D1076" s="19" t="s">
        <v>260</v>
      </c>
      <c r="E1076" s="20"/>
      <c r="F1076" s="20"/>
      <c r="G1076" s="20"/>
      <c r="H1076" s="20"/>
      <c r="I1076" s="20"/>
      <c r="J1076" s="20"/>
      <c r="K1076" s="31">
        <v>0</v>
      </c>
      <c r="L1076" s="25">
        <v>392.09</v>
      </c>
      <c r="M1076" s="47">
        <f>ROUND(K1076*L1076,2)</f>
        <v>0</v>
      </c>
    </row>
    <row r="1077" spans="1:13" ht="45" x14ac:dyDescent="0.25">
      <c r="A1077" s="20"/>
      <c r="B1077" s="20"/>
      <c r="C1077" s="20"/>
      <c r="D1077" s="19" t="s">
        <v>261</v>
      </c>
      <c r="E1077" s="20"/>
      <c r="F1077" s="20"/>
      <c r="G1077" s="20"/>
      <c r="H1077" s="20"/>
      <c r="I1077" s="20"/>
      <c r="J1077" s="20"/>
      <c r="K1077" s="20"/>
      <c r="L1077" s="20"/>
      <c r="M1077" s="48"/>
    </row>
    <row r="1078" spans="1:13" x14ac:dyDescent="0.25">
      <c r="A1078" s="17" t="s">
        <v>28</v>
      </c>
      <c r="B1078" s="18" t="s">
        <v>21</v>
      </c>
      <c r="C1078" s="18" t="s">
        <v>29</v>
      </c>
      <c r="D1078" s="19" t="s">
        <v>30</v>
      </c>
      <c r="E1078" s="20"/>
      <c r="F1078" s="20"/>
      <c r="G1078" s="20"/>
      <c r="H1078" s="20"/>
      <c r="I1078" s="20"/>
      <c r="J1078" s="20"/>
      <c r="K1078" s="31">
        <v>0</v>
      </c>
      <c r="L1078" s="25">
        <v>29.99</v>
      </c>
      <c r="M1078" s="47">
        <f>ROUND(K1078*L1078,2)</f>
        <v>0</v>
      </c>
    </row>
    <row r="1079" spans="1:13" ht="45" x14ac:dyDescent="0.25">
      <c r="A1079" s="20"/>
      <c r="B1079" s="20"/>
      <c r="C1079" s="20"/>
      <c r="D1079" s="19" t="s">
        <v>31</v>
      </c>
      <c r="E1079" s="20"/>
      <c r="F1079" s="20"/>
      <c r="G1079" s="20"/>
      <c r="H1079" s="20"/>
      <c r="I1079" s="20"/>
      <c r="J1079" s="20"/>
      <c r="K1079" s="20"/>
      <c r="L1079" s="20"/>
      <c r="M1079" s="48"/>
    </row>
    <row r="1080" spans="1:13" x14ac:dyDescent="0.25">
      <c r="A1080" s="17" t="s">
        <v>210</v>
      </c>
      <c r="B1080" s="18" t="s">
        <v>21</v>
      </c>
      <c r="C1080" s="18" t="s">
        <v>29</v>
      </c>
      <c r="D1080" s="19" t="s">
        <v>211</v>
      </c>
      <c r="E1080" s="20"/>
      <c r="F1080" s="20"/>
      <c r="G1080" s="20"/>
      <c r="H1080" s="20"/>
      <c r="I1080" s="20"/>
      <c r="J1080" s="20"/>
      <c r="K1080" s="21">
        <f>K1084</f>
        <v>12.3</v>
      </c>
      <c r="L1080" s="22">
        <f>L1084</f>
        <v>35.99</v>
      </c>
      <c r="M1080" s="47">
        <f>M1084</f>
        <v>442.68</v>
      </c>
    </row>
    <row r="1081" spans="1:13" ht="56.25" x14ac:dyDescent="0.25">
      <c r="A1081" s="20"/>
      <c r="B1081" s="20"/>
      <c r="C1081" s="20"/>
      <c r="D1081" s="19" t="s">
        <v>212</v>
      </c>
      <c r="E1081" s="20"/>
      <c r="F1081" s="20"/>
      <c r="G1081" s="20"/>
      <c r="H1081" s="20"/>
      <c r="I1081" s="20"/>
      <c r="J1081" s="20"/>
      <c r="K1081" s="20"/>
      <c r="L1081" s="20"/>
      <c r="M1081" s="48"/>
    </row>
    <row r="1082" spans="1:13" x14ac:dyDescent="0.25">
      <c r="A1082" s="20"/>
      <c r="B1082" s="20"/>
      <c r="C1082" s="20"/>
      <c r="D1082" s="23"/>
      <c r="E1082" s="18" t="s">
        <v>418</v>
      </c>
      <c r="F1082" s="24">
        <v>10</v>
      </c>
      <c r="G1082" s="25">
        <v>1</v>
      </c>
      <c r="H1082" s="25">
        <v>0</v>
      </c>
      <c r="I1082" s="25">
        <v>0</v>
      </c>
      <c r="J1082" s="22">
        <f>OR(F1082&lt;&gt;0,G1082&lt;&gt;0,H1082&lt;&gt;0,I1082&lt;&gt;0)*(F1082 + (F1082 = 0))*(G1082 + (G1082 = 0))*(H1082 + (H1082 = 0))*(I1082 + (I1082 = 0))</f>
        <v>10</v>
      </c>
      <c r="K1082" s="20"/>
      <c r="L1082" s="20"/>
      <c r="M1082" s="48"/>
    </row>
    <row r="1083" spans="1:13" x14ac:dyDescent="0.25">
      <c r="A1083" s="20"/>
      <c r="B1083" s="20"/>
      <c r="C1083" s="20"/>
      <c r="D1083" s="23"/>
      <c r="E1083" s="18" t="s">
        <v>415</v>
      </c>
      <c r="F1083" s="24">
        <v>1</v>
      </c>
      <c r="G1083" s="25">
        <v>2.2999999999999998</v>
      </c>
      <c r="H1083" s="25">
        <v>0</v>
      </c>
      <c r="I1083" s="25">
        <v>0</v>
      </c>
      <c r="J1083" s="22">
        <f>OR(F1083&lt;&gt;0,G1083&lt;&gt;0,H1083&lt;&gt;0,I1083&lt;&gt;0)*(F1083 + (F1083 = 0))*(G1083 + (G1083 = 0))*(H1083 + (H1083 = 0))*(I1083 + (I1083 = 0))</f>
        <v>2.2999999999999998</v>
      </c>
      <c r="K1083" s="20"/>
      <c r="L1083" s="20"/>
      <c r="M1083" s="48"/>
    </row>
    <row r="1084" spans="1:13" x14ac:dyDescent="0.25">
      <c r="A1084" s="20"/>
      <c r="B1084" s="20"/>
      <c r="C1084" s="20"/>
      <c r="D1084" s="23"/>
      <c r="E1084" s="20"/>
      <c r="F1084" s="20"/>
      <c r="G1084" s="20"/>
      <c r="H1084" s="20"/>
      <c r="I1084" s="20"/>
      <c r="J1084" s="26" t="s">
        <v>213</v>
      </c>
      <c r="K1084" s="27">
        <f>SUM(J1082:J1083)</f>
        <v>12.3</v>
      </c>
      <c r="L1084" s="25">
        <v>35.99</v>
      </c>
      <c r="M1084" s="49">
        <f>ROUND(K1084*L1084,2)</f>
        <v>442.68</v>
      </c>
    </row>
    <row r="1085" spans="1:13" x14ac:dyDescent="0.25">
      <c r="A1085" s="29"/>
      <c r="B1085" s="29"/>
      <c r="C1085" s="29"/>
      <c r="D1085" s="30"/>
      <c r="E1085" s="29"/>
      <c r="F1085" s="29"/>
      <c r="G1085" s="29"/>
      <c r="H1085" s="29"/>
      <c r="I1085" s="29"/>
      <c r="J1085" s="29"/>
      <c r="K1085" s="29"/>
      <c r="L1085" s="29"/>
      <c r="M1085" s="50"/>
    </row>
    <row r="1086" spans="1:13" x14ac:dyDescent="0.25">
      <c r="A1086" s="17" t="s">
        <v>98</v>
      </c>
      <c r="B1086" s="18" t="s">
        <v>21</v>
      </c>
      <c r="C1086" s="18" t="s">
        <v>29</v>
      </c>
      <c r="D1086" s="19" t="s">
        <v>99</v>
      </c>
      <c r="E1086" s="20"/>
      <c r="F1086" s="20"/>
      <c r="G1086" s="20"/>
      <c r="H1086" s="20"/>
      <c r="I1086" s="20"/>
      <c r="J1086" s="20"/>
      <c r="K1086" s="31">
        <v>0</v>
      </c>
      <c r="L1086" s="25">
        <v>57.61</v>
      </c>
      <c r="M1086" s="47">
        <f>ROUND(K1086*L1086,2)</f>
        <v>0</v>
      </c>
    </row>
    <row r="1087" spans="1:13" ht="33.75" x14ac:dyDescent="0.25">
      <c r="A1087" s="20"/>
      <c r="B1087" s="20"/>
      <c r="C1087" s="20"/>
      <c r="D1087" s="19" t="s">
        <v>100</v>
      </c>
      <c r="E1087" s="20"/>
      <c r="F1087" s="20"/>
      <c r="G1087" s="20"/>
      <c r="H1087" s="20"/>
      <c r="I1087" s="20"/>
      <c r="J1087" s="20"/>
      <c r="K1087" s="20"/>
      <c r="L1087" s="20"/>
      <c r="M1087" s="48"/>
    </row>
    <row r="1088" spans="1:13" x14ac:dyDescent="0.25">
      <c r="A1088" s="17" t="s">
        <v>374</v>
      </c>
      <c r="B1088" s="18" t="s">
        <v>21</v>
      </c>
      <c r="C1088" s="18" t="s">
        <v>59</v>
      </c>
      <c r="D1088" s="19" t="s">
        <v>375</v>
      </c>
      <c r="E1088" s="20"/>
      <c r="F1088" s="20"/>
      <c r="G1088" s="20"/>
      <c r="H1088" s="20"/>
      <c r="I1088" s="20"/>
      <c r="J1088" s="20"/>
      <c r="K1088" s="31">
        <v>0</v>
      </c>
      <c r="L1088" s="25">
        <v>283.76</v>
      </c>
      <c r="M1088" s="47">
        <f>ROUND(K1088*L1088,2)</f>
        <v>0</v>
      </c>
    </row>
    <row r="1089" spans="1:13" ht="67.5" x14ac:dyDescent="0.25">
      <c r="A1089" s="20"/>
      <c r="B1089" s="20"/>
      <c r="C1089" s="20"/>
      <c r="D1089" s="19" t="s">
        <v>376</v>
      </c>
      <c r="E1089" s="20"/>
      <c r="F1089" s="20"/>
      <c r="G1089" s="20"/>
      <c r="H1089" s="20"/>
      <c r="I1089" s="20"/>
      <c r="J1089" s="20"/>
      <c r="K1089" s="20"/>
      <c r="L1089" s="20"/>
      <c r="M1089" s="48"/>
    </row>
    <row r="1090" spans="1:13" ht="22.5" x14ac:dyDescent="0.25">
      <c r="A1090" s="17" t="s">
        <v>88</v>
      </c>
      <c r="B1090" s="18" t="s">
        <v>21</v>
      </c>
      <c r="C1090" s="18" t="s">
        <v>59</v>
      </c>
      <c r="D1090" s="19" t="s">
        <v>89</v>
      </c>
      <c r="E1090" s="20"/>
      <c r="F1090" s="20"/>
      <c r="G1090" s="20"/>
      <c r="H1090" s="20"/>
      <c r="I1090" s="20"/>
      <c r="J1090" s="20"/>
      <c r="K1090" s="21">
        <f>K1094</f>
        <v>0.79</v>
      </c>
      <c r="L1090" s="22">
        <f>L1094</f>
        <v>340.51</v>
      </c>
      <c r="M1090" s="47">
        <f>M1094</f>
        <v>269</v>
      </c>
    </row>
    <row r="1091" spans="1:13" ht="78.75" x14ac:dyDescent="0.25">
      <c r="A1091" s="20"/>
      <c r="B1091" s="20"/>
      <c r="C1091" s="20"/>
      <c r="D1091" s="19" t="s">
        <v>90</v>
      </c>
      <c r="E1091" s="20"/>
      <c r="F1091" s="20"/>
      <c r="G1091" s="20"/>
      <c r="H1091" s="20"/>
      <c r="I1091" s="20"/>
      <c r="J1091" s="20"/>
      <c r="K1091" s="20"/>
      <c r="L1091" s="20"/>
      <c r="M1091" s="48"/>
    </row>
    <row r="1092" spans="1:13" x14ac:dyDescent="0.25">
      <c r="A1092" s="20"/>
      <c r="B1092" s="20"/>
      <c r="C1092" s="20"/>
      <c r="D1092" s="23"/>
      <c r="E1092" s="18" t="s">
        <v>435</v>
      </c>
      <c r="F1092" s="24">
        <v>2</v>
      </c>
      <c r="G1092" s="25">
        <v>1.1399999999999999</v>
      </c>
      <c r="H1092" s="25">
        <v>0.15</v>
      </c>
      <c r="I1092" s="25">
        <v>0</v>
      </c>
      <c r="J1092" s="22">
        <f>OR(F1092&lt;&gt;0,G1092&lt;&gt;0,H1092&lt;&gt;0,I1092&lt;&gt;0)*(F1092 + (F1092 = 0))*(G1092 + (G1092 = 0))*(H1092 + (H1092 = 0))*(I1092 + (I1092 = 0))</f>
        <v>0.34</v>
      </c>
      <c r="K1092" s="20"/>
      <c r="L1092" s="20"/>
      <c r="M1092" s="48"/>
    </row>
    <row r="1093" spans="1:13" x14ac:dyDescent="0.25">
      <c r="A1093" s="20"/>
      <c r="B1093" s="20"/>
      <c r="C1093" s="20"/>
      <c r="D1093" s="23"/>
      <c r="E1093" s="18" t="s">
        <v>280</v>
      </c>
      <c r="F1093" s="24">
        <v>2</v>
      </c>
      <c r="G1093" s="25">
        <v>1.5</v>
      </c>
      <c r="H1093" s="25">
        <v>0.15</v>
      </c>
      <c r="I1093" s="25">
        <v>0</v>
      </c>
      <c r="J1093" s="22">
        <f>OR(F1093&lt;&gt;0,G1093&lt;&gt;0,H1093&lt;&gt;0,I1093&lt;&gt;0)*(F1093 + (F1093 = 0))*(G1093 + (G1093 = 0))*(H1093 + (H1093 = 0))*(I1093 + (I1093 = 0))</f>
        <v>0.45</v>
      </c>
      <c r="K1093" s="20"/>
      <c r="L1093" s="20"/>
      <c r="M1093" s="48"/>
    </row>
    <row r="1094" spans="1:13" x14ac:dyDescent="0.25">
      <c r="A1094" s="20"/>
      <c r="B1094" s="20"/>
      <c r="C1094" s="20"/>
      <c r="D1094" s="23"/>
      <c r="E1094" s="20"/>
      <c r="F1094" s="20"/>
      <c r="G1094" s="20"/>
      <c r="H1094" s="20"/>
      <c r="I1094" s="20"/>
      <c r="J1094" s="26" t="s">
        <v>92</v>
      </c>
      <c r="K1094" s="27">
        <f>SUM(J1092:J1093)</f>
        <v>0.79</v>
      </c>
      <c r="L1094" s="25">
        <v>340.51</v>
      </c>
      <c r="M1094" s="49">
        <f>ROUND(K1094*L1094,2)</f>
        <v>269</v>
      </c>
    </row>
    <row r="1095" spans="1:13" x14ac:dyDescent="0.25">
      <c r="A1095" s="29"/>
      <c r="B1095" s="29"/>
      <c r="C1095" s="29"/>
      <c r="D1095" s="30"/>
      <c r="E1095" s="29"/>
      <c r="F1095" s="29"/>
      <c r="G1095" s="29"/>
      <c r="H1095" s="29"/>
      <c r="I1095" s="29"/>
      <c r="J1095" s="29"/>
      <c r="K1095" s="29"/>
      <c r="L1095" s="29"/>
      <c r="M1095" s="50"/>
    </row>
    <row r="1096" spans="1:13" x14ac:dyDescent="0.25">
      <c r="A1096" s="17" t="s">
        <v>231</v>
      </c>
      <c r="B1096" s="18" t="s">
        <v>21</v>
      </c>
      <c r="C1096" s="18" t="s">
        <v>59</v>
      </c>
      <c r="D1096" s="19" t="s">
        <v>232</v>
      </c>
      <c r="E1096" s="20"/>
      <c r="F1096" s="20"/>
      <c r="G1096" s="20"/>
      <c r="H1096" s="20"/>
      <c r="I1096" s="20"/>
      <c r="J1096" s="20"/>
      <c r="K1096" s="31">
        <v>0</v>
      </c>
      <c r="L1096" s="25">
        <v>545.1</v>
      </c>
      <c r="M1096" s="47">
        <f>ROUND(K1096*L1096,2)</f>
        <v>0</v>
      </c>
    </row>
    <row r="1097" spans="1:13" ht="56.25" x14ac:dyDescent="0.25">
      <c r="A1097" s="20"/>
      <c r="B1097" s="20"/>
      <c r="C1097" s="20"/>
      <c r="D1097" s="19" t="s">
        <v>233</v>
      </c>
      <c r="E1097" s="20"/>
      <c r="F1097" s="20"/>
      <c r="G1097" s="20"/>
      <c r="H1097" s="20"/>
      <c r="I1097" s="20"/>
      <c r="J1097" s="20"/>
      <c r="K1097" s="20"/>
      <c r="L1097" s="20"/>
      <c r="M1097" s="48"/>
    </row>
    <row r="1098" spans="1:13" x14ac:dyDescent="0.25">
      <c r="A1098" s="17" t="s">
        <v>379</v>
      </c>
      <c r="B1098" s="18" t="s">
        <v>21</v>
      </c>
      <c r="C1098" s="18" t="s">
        <v>59</v>
      </c>
      <c r="D1098" s="19" t="s">
        <v>380</v>
      </c>
      <c r="E1098" s="20"/>
      <c r="F1098" s="20"/>
      <c r="G1098" s="20"/>
      <c r="H1098" s="20"/>
      <c r="I1098" s="20"/>
      <c r="J1098" s="20"/>
      <c r="K1098" s="21">
        <f>K1101</f>
        <v>2.94</v>
      </c>
      <c r="L1098" s="22">
        <f>L1101</f>
        <v>252.23</v>
      </c>
      <c r="M1098" s="47">
        <f>M1101</f>
        <v>741.56</v>
      </c>
    </row>
    <row r="1099" spans="1:13" ht="67.5" x14ac:dyDescent="0.25">
      <c r="A1099" s="20"/>
      <c r="B1099" s="20"/>
      <c r="C1099" s="20"/>
      <c r="D1099" s="19" t="s">
        <v>381</v>
      </c>
      <c r="E1099" s="20"/>
      <c r="F1099" s="20"/>
      <c r="G1099" s="20"/>
      <c r="H1099" s="20"/>
      <c r="I1099" s="20"/>
      <c r="J1099" s="20"/>
      <c r="K1099" s="20"/>
      <c r="L1099" s="20"/>
      <c r="M1099" s="48"/>
    </row>
    <row r="1100" spans="1:13" x14ac:dyDescent="0.25">
      <c r="A1100" s="20"/>
      <c r="B1100" s="20"/>
      <c r="C1100" s="20"/>
      <c r="D1100" s="23"/>
      <c r="E1100" s="18" t="s">
        <v>440</v>
      </c>
      <c r="F1100" s="24">
        <v>6</v>
      </c>
      <c r="G1100" s="25">
        <v>0.7</v>
      </c>
      <c r="H1100" s="25">
        <v>0.7</v>
      </c>
      <c r="I1100" s="25">
        <v>0</v>
      </c>
      <c r="J1100" s="22">
        <f>OR(F1100&lt;&gt;0,G1100&lt;&gt;0,H1100&lt;&gt;0,I1100&lt;&gt;0)*(F1100 + (F1100 = 0))*(G1100 + (G1100 = 0))*(H1100 + (H1100 = 0))*(I1100 + (I1100 = 0))</f>
        <v>2.94</v>
      </c>
      <c r="K1100" s="20"/>
      <c r="L1100" s="20"/>
      <c r="M1100" s="48"/>
    </row>
    <row r="1101" spans="1:13" x14ac:dyDescent="0.25">
      <c r="A1101" s="20"/>
      <c r="B1101" s="20"/>
      <c r="C1101" s="20"/>
      <c r="D1101" s="23"/>
      <c r="E1101" s="20"/>
      <c r="F1101" s="20"/>
      <c r="G1101" s="20"/>
      <c r="H1101" s="20"/>
      <c r="I1101" s="20"/>
      <c r="J1101" s="26" t="s">
        <v>385</v>
      </c>
      <c r="K1101" s="27">
        <f>J1100</f>
        <v>2.94</v>
      </c>
      <c r="L1101" s="25">
        <v>252.23</v>
      </c>
      <c r="M1101" s="49">
        <f>ROUND(K1101*L1101,2)</f>
        <v>741.56</v>
      </c>
    </row>
    <row r="1102" spans="1:13" x14ac:dyDescent="0.25">
      <c r="A1102" s="29"/>
      <c r="B1102" s="29"/>
      <c r="C1102" s="29"/>
      <c r="D1102" s="30"/>
      <c r="E1102" s="29"/>
      <c r="F1102" s="29"/>
      <c r="G1102" s="29"/>
      <c r="H1102" s="29"/>
      <c r="I1102" s="29"/>
      <c r="J1102" s="29"/>
      <c r="K1102" s="29"/>
      <c r="L1102" s="29"/>
      <c r="M1102" s="50"/>
    </row>
    <row r="1103" spans="1:13" ht="22.5" x14ac:dyDescent="0.25">
      <c r="A1103" s="17" t="s">
        <v>182</v>
      </c>
      <c r="B1103" s="18" t="s">
        <v>21</v>
      </c>
      <c r="C1103" s="18" t="s">
        <v>59</v>
      </c>
      <c r="D1103" s="19" t="s">
        <v>183</v>
      </c>
      <c r="E1103" s="20"/>
      <c r="F1103" s="20"/>
      <c r="G1103" s="20"/>
      <c r="H1103" s="20"/>
      <c r="I1103" s="20"/>
      <c r="J1103" s="20"/>
      <c r="K1103" s="21">
        <f>K1107</f>
        <v>2.31</v>
      </c>
      <c r="L1103" s="22">
        <f>L1107</f>
        <v>302.68</v>
      </c>
      <c r="M1103" s="47">
        <f>M1107</f>
        <v>699.19</v>
      </c>
    </row>
    <row r="1104" spans="1:13" ht="78.75" x14ac:dyDescent="0.25">
      <c r="A1104" s="20"/>
      <c r="B1104" s="20"/>
      <c r="C1104" s="20"/>
      <c r="D1104" s="19" t="s">
        <v>184</v>
      </c>
      <c r="E1104" s="20"/>
      <c r="F1104" s="20"/>
      <c r="G1104" s="20"/>
      <c r="H1104" s="20"/>
      <c r="I1104" s="20"/>
      <c r="J1104" s="20"/>
      <c r="K1104" s="20"/>
      <c r="L1104" s="20"/>
      <c r="M1104" s="48"/>
    </row>
    <row r="1105" spans="1:13" x14ac:dyDescent="0.25">
      <c r="A1105" s="20"/>
      <c r="B1105" s="20"/>
      <c r="C1105" s="20"/>
      <c r="D1105" s="23"/>
      <c r="E1105" s="18" t="s">
        <v>433</v>
      </c>
      <c r="F1105" s="24">
        <v>2</v>
      </c>
      <c r="G1105" s="25">
        <v>1.1000000000000001</v>
      </c>
      <c r="H1105" s="25">
        <v>0.35</v>
      </c>
      <c r="I1105" s="25">
        <v>0</v>
      </c>
      <c r="J1105" s="22">
        <f>OR(F1105&lt;&gt;0,G1105&lt;&gt;0,H1105&lt;&gt;0,I1105&lt;&gt;0)*(F1105 + (F1105 = 0))*(G1105 + (G1105 = 0))*(H1105 + (H1105 = 0))*(I1105 + (I1105 = 0))</f>
        <v>0.77</v>
      </c>
      <c r="K1105" s="20"/>
      <c r="L1105" s="20"/>
      <c r="M1105" s="48"/>
    </row>
    <row r="1106" spans="1:13" x14ac:dyDescent="0.25">
      <c r="A1106" s="20"/>
      <c r="B1106" s="20"/>
      <c r="C1106" s="20"/>
      <c r="D1106" s="23"/>
      <c r="E1106" s="18" t="s">
        <v>434</v>
      </c>
      <c r="F1106" s="24">
        <v>2</v>
      </c>
      <c r="G1106" s="25">
        <v>1.93</v>
      </c>
      <c r="H1106" s="25">
        <v>0.4</v>
      </c>
      <c r="I1106" s="25">
        <v>0</v>
      </c>
      <c r="J1106" s="22">
        <f>OR(F1106&lt;&gt;0,G1106&lt;&gt;0,H1106&lt;&gt;0,I1106&lt;&gt;0)*(F1106 + (F1106 = 0))*(G1106 + (G1106 = 0))*(H1106 + (H1106 = 0))*(I1106 + (I1106 = 0))</f>
        <v>1.54</v>
      </c>
      <c r="K1106" s="20"/>
      <c r="L1106" s="20"/>
      <c r="M1106" s="48"/>
    </row>
    <row r="1107" spans="1:13" x14ac:dyDescent="0.25">
      <c r="A1107" s="20"/>
      <c r="B1107" s="20"/>
      <c r="C1107" s="20"/>
      <c r="D1107" s="23"/>
      <c r="E1107" s="20"/>
      <c r="F1107" s="20"/>
      <c r="G1107" s="20"/>
      <c r="H1107" s="20"/>
      <c r="I1107" s="20"/>
      <c r="J1107" s="26" t="s">
        <v>186</v>
      </c>
      <c r="K1107" s="27">
        <f>SUM(J1105:J1106)</f>
        <v>2.31</v>
      </c>
      <c r="L1107" s="25">
        <v>302.68</v>
      </c>
      <c r="M1107" s="49">
        <f>ROUND(K1107*L1107,2)</f>
        <v>699.19</v>
      </c>
    </row>
    <row r="1108" spans="1:13" x14ac:dyDescent="0.25">
      <c r="A1108" s="29"/>
      <c r="B1108" s="29"/>
      <c r="C1108" s="29"/>
      <c r="D1108" s="30"/>
      <c r="E1108" s="29"/>
      <c r="F1108" s="29"/>
      <c r="G1108" s="29"/>
      <c r="H1108" s="29"/>
      <c r="I1108" s="29"/>
      <c r="J1108" s="29"/>
      <c r="K1108" s="29"/>
      <c r="L1108" s="29"/>
      <c r="M1108" s="50"/>
    </row>
    <row r="1109" spans="1:13" x14ac:dyDescent="0.25">
      <c r="A1109" s="17" t="s">
        <v>441</v>
      </c>
      <c r="B1109" s="18" t="s">
        <v>21</v>
      </c>
      <c r="C1109" s="18" t="s">
        <v>59</v>
      </c>
      <c r="D1109" s="19" t="s">
        <v>442</v>
      </c>
      <c r="E1109" s="20"/>
      <c r="F1109" s="20"/>
      <c r="G1109" s="20"/>
      <c r="H1109" s="20"/>
      <c r="I1109" s="20"/>
      <c r="J1109" s="20"/>
      <c r="K1109" s="21">
        <f>K1115</f>
        <v>4.32</v>
      </c>
      <c r="L1109" s="22">
        <f>L1115</f>
        <v>484.53</v>
      </c>
      <c r="M1109" s="47">
        <f>M1115</f>
        <v>2093.17</v>
      </c>
    </row>
    <row r="1110" spans="1:13" ht="56.25" x14ac:dyDescent="0.25">
      <c r="A1110" s="20"/>
      <c r="B1110" s="20"/>
      <c r="C1110" s="20"/>
      <c r="D1110" s="19" t="s">
        <v>443</v>
      </c>
      <c r="E1110" s="20"/>
      <c r="F1110" s="20"/>
      <c r="G1110" s="20"/>
      <c r="H1110" s="20"/>
      <c r="I1110" s="20"/>
      <c r="J1110" s="20"/>
      <c r="K1110" s="20"/>
      <c r="L1110" s="20"/>
      <c r="M1110" s="48"/>
    </row>
    <row r="1111" spans="1:13" x14ac:dyDescent="0.25">
      <c r="A1111" s="20"/>
      <c r="B1111" s="20"/>
      <c r="C1111" s="20"/>
      <c r="D1111" s="23"/>
      <c r="E1111" s="18" t="s">
        <v>416</v>
      </c>
      <c r="F1111" s="24">
        <v>6</v>
      </c>
      <c r="G1111" s="25">
        <v>0.9</v>
      </c>
      <c r="H1111" s="25">
        <v>0</v>
      </c>
      <c r="I1111" s="25">
        <v>0.5</v>
      </c>
      <c r="J1111" s="22">
        <f>OR(F1111&lt;&gt;0,G1111&lt;&gt;0,H1111&lt;&gt;0,I1111&lt;&gt;0)*(F1111 + (F1111 = 0))*(G1111 + (G1111 = 0))*(H1111 + (H1111 = 0))*(I1111 + (I1111 = 0))</f>
        <v>2.7</v>
      </c>
      <c r="K1111" s="20"/>
      <c r="L1111" s="20"/>
      <c r="M1111" s="48"/>
    </row>
    <row r="1112" spans="1:13" x14ac:dyDescent="0.25">
      <c r="A1112" s="20"/>
      <c r="B1112" s="20"/>
      <c r="C1112" s="20"/>
      <c r="D1112" s="23"/>
      <c r="E1112" s="18" t="s">
        <v>417</v>
      </c>
      <c r="F1112" s="24">
        <v>2</v>
      </c>
      <c r="G1112" s="25">
        <v>1.4</v>
      </c>
      <c r="H1112" s="25">
        <v>0</v>
      </c>
      <c r="I1112" s="25">
        <v>0.35</v>
      </c>
      <c r="J1112" s="22">
        <f>OR(F1112&lt;&gt;0,G1112&lt;&gt;0,H1112&lt;&gt;0,I1112&lt;&gt;0)*(F1112 + (F1112 = 0))*(G1112 + (G1112 = 0))*(H1112 + (H1112 = 0))*(I1112 + (I1112 = 0))</f>
        <v>0.98</v>
      </c>
      <c r="K1112" s="20"/>
      <c r="L1112" s="20"/>
      <c r="M1112" s="48"/>
    </row>
    <row r="1113" spans="1:13" x14ac:dyDescent="0.25">
      <c r="A1113" s="20"/>
      <c r="B1113" s="20"/>
      <c r="C1113" s="20"/>
      <c r="D1113" s="23"/>
      <c r="E1113" s="18" t="s">
        <v>16</v>
      </c>
      <c r="F1113" s="24">
        <v>2</v>
      </c>
      <c r="G1113" s="25">
        <v>0.14000000000000001</v>
      </c>
      <c r="H1113" s="25">
        <v>0</v>
      </c>
      <c r="I1113" s="25">
        <v>0</v>
      </c>
      <c r="J1113" s="22">
        <f>OR(F1113&lt;&gt;0,G1113&lt;&gt;0,H1113&lt;&gt;0,I1113&lt;&gt;0)*(F1113 + (F1113 = 0))*(G1113 + (G1113 = 0))*(H1113 + (H1113 = 0))*(I1113 + (I1113 = 0))</f>
        <v>0.28000000000000003</v>
      </c>
      <c r="K1113" s="20"/>
      <c r="L1113" s="20"/>
      <c r="M1113" s="48"/>
    </row>
    <row r="1114" spans="1:13" x14ac:dyDescent="0.25">
      <c r="A1114" s="20"/>
      <c r="B1114" s="20"/>
      <c r="C1114" s="20"/>
      <c r="D1114" s="23"/>
      <c r="E1114" s="18" t="s">
        <v>16</v>
      </c>
      <c r="F1114" s="24">
        <v>2</v>
      </c>
      <c r="G1114" s="25">
        <v>1.4</v>
      </c>
      <c r="H1114" s="25">
        <v>0</v>
      </c>
      <c r="I1114" s="25">
        <v>0.13</v>
      </c>
      <c r="J1114" s="22">
        <f>OR(F1114&lt;&gt;0,G1114&lt;&gt;0,H1114&lt;&gt;0,I1114&lt;&gt;0)*(F1114 + (F1114 = 0))*(G1114 + (G1114 = 0))*(H1114 + (H1114 = 0))*(I1114 + (I1114 = 0))</f>
        <v>0.36</v>
      </c>
      <c r="K1114" s="20"/>
      <c r="L1114" s="20"/>
      <c r="M1114" s="48"/>
    </row>
    <row r="1115" spans="1:13" x14ac:dyDescent="0.25">
      <c r="A1115" s="20"/>
      <c r="B1115" s="20"/>
      <c r="C1115" s="20"/>
      <c r="D1115" s="23"/>
      <c r="E1115" s="20"/>
      <c r="F1115" s="20"/>
      <c r="G1115" s="20"/>
      <c r="H1115" s="20"/>
      <c r="I1115" s="20"/>
      <c r="J1115" s="26" t="s">
        <v>444</v>
      </c>
      <c r="K1115" s="27">
        <f>SUM(J1111:J1114)</f>
        <v>4.32</v>
      </c>
      <c r="L1115" s="25">
        <v>484.53</v>
      </c>
      <c r="M1115" s="49">
        <f>ROUND(K1115*L1115,2)</f>
        <v>2093.17</v>
      </c>
    </row>
    <row r="1116" spans="1:13" x14ac:dyDescent="0.25">
      <c r="A1116" s="29"/>
      <c r="B1116" s="29"/>
      <c r="C1116" s="29"/>
      <c r="D1116" s="30"/>
      <c r="E1116" s="29"/>
      <c r="F1116" s="29"/>
      <c r="G1116" s="29"/>
      <c r="H1116" s="29"/>
      <c r="I1116" s="29"/>
      <c r="J1116" s="29"/>
      <c r="K1116" s="29"/>
      <c r="L1116" s="29"/>
      <c r="M1116" s="50"/>
    </row>
    <row r="1117" spans="1:13" x14ac:dyDescent="0.25">
      <c r="A1117" s="17" t="s">
        <v>386</v>
      </c>
      <c r="B1117" s="18" t="s">
        <v>21</v>
      </c>
      <c r="C1117" s="18" t="s">
        <v>113</v>
      </c>
      <c r="D1117" s="19" t="s">
        <v>387</v>
      </c>
      <c r="E1117" s="20"/>
      <c r="F1117" s="20"/>
      <c r="G1117" s="20"/>
      <c r="H1117" s="20"/>
      <c r="I1117" s="20"/>
      <c r="J1117" s="20"/>
      <c r="K1117" s="21">
        <f>K1120</f>
        <v>12</v>
      </c>
      <c r="L1117" s="22">
        <f>L1120</f>
        <v>34.200000000000003</v>
      </c>
      <c r="M1117" s="47">
        <f>M1120</f>
        <v>410.4</v>
      </c>
    </row>
    <row r="1118" spans="1:13" ht="33.75" x14ac:dyDescent="0.25">
      <c r="A1118" s="20"/>
      <c r="B1118" s="20"/>
      <c r="C1118" s="20"/>
      <c r="D1118" s="19" t="s">
        <v>388</v>
      </c>
      <c r="E1118" s="20"/>
      <c r="F1118" s="20"/>
      <c r="G1118" s="20"/>
      <c r="H1118" s="20"/>
      <c r="I1118" s="20"/>
      <c r="J1118" s="20"/>
      <c r="K1118" s="20"/>
      <c r="L1118" s="20"/>
      <c r="M1118" s="48"/>
    </row>
    <row r="1119" spans="1:13" x14ac:dyDescent="0.25">
      <c r="A1119" s="20"/>
      <c r="B1119" s="20"/>
      <c r="C1119" s="20"/>
      <c r="D1119" s="23"/>
      <c r="E1119" s="18" t="s">
        <v>440</v>
      </c>
      <c r="F1119" s="24">
        <v>12</v>
      </c>
      <c r="G1119" s="25">
        <v>0</v>
      </c>
      <c r="H1119" s="25">
        <v>0</v>
      </c>
      <c r="I1119" s="25">
        <v>0</v>
      </c>
      <c r="J1119" s="22">
        <f>OR(F1119&lt;&gt;0,G1119&lt;&gt;0,H1119&lt;&gt;0,I1119&lt;&gt;0)*(F1119 + (F1119 = 0))*(G1119 + (G1119 = 0))*(H1119 + (H1119 = 0))*(I1119 + (I1119 = 0))</f>
        <v>12</v>
      </c>
      <c r="K1119" s="20"/>
      <c r="L1119" s="20"/>
      <c r="M1119" s="48"/>
    </row>
    <row r="1120" spans="1:13" x14ac:dyDescent="0.25">
      <c r="A1120" s="20"/>
      <c r="B1120" s="20"/>
      <c r="C1120" s="20"/>
      <c r="D1120" s="23"/>
      <c r="E1120" s="20"/>
      <c r="F1120" s="20"/>
      <c r="G1120" s="20"/>
      <c r="H1120" s="20"/>
      <c r="I1120" s="20"/>
      <c r="J1120" s="26" t="s">
        <v>389</v>
      </c>
      <c r="K1120" s="27">
        <f>J1119</f>
        <v>12</v>
      </c>
      <c r="L1120" s="25">
        <v>34.200000000000003</v>
      </c>
      <c r="M1120" s="49">
        <f>ROUND(K1120*L1120,2)</f>
        <v>410.4</v>
      </c>
    </row>
    <row r="1121" spans="1:13" x14ac:dyDescent="0.25">
      <c r="A1121" s="29"/>
      <c r="B1121" s="29"/>
      <c r="C1121" s="29"/>
      <c r="D1121" s="30"/>
      <c r="E1121" s="29"/>
      <c r="F1121" s="29"/>
      <c r="G1121" s="29"/>
      <c r="H1121" s="29"/>
      <c r="I1121" s="29"/>
      <c r="J1121" s="29"/>
      <c r="K1121" s="29"/>
      <c r="L1121" s="29"/>
      <c r="M1121" s="50"/>
    </row>
    <row r="1122" spans="1:13" x14ac:dyDescent="0.25">
      <c r="A1122" s="17" t="s">
        <v>445</v>
      </c>
      <c r="B1122" s="18" t="s">
        <v>21</v>
      </c>
      <c r="C1122" s="18" t="s">
        <v>113</v>
      </c>
      <c r="D1122" s="19" t="s">
        <v>446</v>
      </c>
      <c r="E1122" s="20"/>
      <c r="F1122" s="20"/>
      <c r="G1122" s="20"/>
      <c r="H1122" s="20"/>
      <c r="I1122" s="20"/>
      <c r="J1122" s="20"/>
      <c r="K1122" s="31">
        <v>0</v>
      </c>
      <c r="L1122" s="25">
        <v>46.99</v>
      </c>
      <c r="M1122" s="47">
        <f>ROUND(K1122*L1122,2)</f>
        <v>0</v>
      </c>
    </row>
    <row r="1123" spans="1:13" ht="33.75" x14ac:dyDescent="0.25">
      <c r="A1123" s="20"/>
      <c r="B1123" s="20"/>
      <c r="C1123" s="20"/>
      <c r="D1123" s="19" t="s">
        <v>447</v>
      </c>
      <c r="E1123" s="20"/>
      <c r="F1123" s="20"/>
      <c r="G1123" s="20"/>
      <c r="H1123" s="20"/>
      <c r="I1123" s="20"/>
      <c r="J1123" s="20"/>
      <c r="K1123" s="20"/>
      <c r="L1123" s="20"/>
      <c r="M1123" s="48"/>
    </row>
    <row r="1124" spans="1:13" x14ac:dyDescent="0.25">
      <c r="A1124" s="17" t="s">
        <v>297</v>
      </c>
      <c r="B1124" s="18" t="s">
        <v>21</v>
      </c>
      <c r="C1124" s="18" t="s">
        <v>113</v>
      </c>
      <c r="D1124" s="19" t="s">
        <v>298</v>
      </c>
      <c r="E1124" s="20"/>
      <c r="F1124" s="20"/>
      <c r="G1124" s="20"/>
      <c r="H1124" s="20"/>
      <c r="I1124" s="20"/>
      <c r="J1124" s="20"/>
      <c r="K1124" s="31">
        <v>0</v>
      </c>
      <c r="L1124" s="25">
        <v>99.5</v>
      </c>
      <c r="M1124" s="47">
        <f>ROUND(K1124*L1124,2)</f>
        <v>0</v>
      </c>
    </row>
    <row r="1125" spans="1:13" ht="33.75" x14ac:dyDescent="0.25">
      <c r="A1125" s="20"/>
      <c r="B1125" s="20"/>
      <c r="C1125" s="20"/>
      <c r="D1125" s="19" t="s">
        <v>299</v>
      </c>
      <c r="E1125" s="20"/>
      <c r="F1125" s="20"/>
      <c r="G1125" s="20"/>
      <c r="H1125" s="20"/>
      <c r="I1125" s="20"/>
      <c r="J1125" s="20"/>
      <c r="K1125" s="20"/>
      <c r="L1125" s="20"/>
      <c r="M1125" s="48"/>
    </row>
    <row r="1126" spans="1:13" x14ac:dyDescent="0.25">
      <c r="A1126" s="17" t="s">
        <v>448</v>
      </c>
      <c r="B1126" s="18" t="s">
        <v>21</v>
      </c>
      <c r="C1126" s="18" t="s">
        <v>113</v>
      </c>
      <c r="D1126" s="19" t="s">
        <v>449</v>
      </c>
      <c r="E1126" s="20"/>
      <c r="F1126" s="20"/>
      <c r="G1126" s="20"/>
      <c r="H1126" s="20"/>
      <c r="I1126" s="20"/>
      <c r="J1126" s="20"/>
      <c r="K1126" s="31">
        <v>0</v>
      </c>
      <c r="L1126" s="25">
        <v>112</v>
      </c>
      <c r="M1126" s="47">
        <f>ROUND(K1126*L1126,2)</f>
        <v>0</v>
      </c>
    </row>
    <row r="1127" spans="1:13" ht="33.75" x14ac:dyDescent="0.25">
      <c r="A1127" s="20"/>
      <c r="B1127" s="20"/>
      <c r="C1127" s="20"/>
      <c r="D1127" s="19" t="s">
        <v>450</v>
      </c>
      <c r="E1127" s="20"/>
      <c r="F1127" s="20"/>
      <c r="G1127" s="20"/>
      <c r="H1127" s="20"/>
      <c r="I1127" s="20"/>
      <c r="J1127" s="20"/>
      <c r="K1127" s="20"/>
      <c r="L1127" s="20"/>
      <c r="M1127" s="48"/>
    </row>
    <row r="1128" spans="1:13" x14ac:dyDescent="0.25">
      <c r="A1128" s="17" t="s">
        <v>420</v>
      </c>
      <c r="B1128" s="18" t="s">
        <v>21</v>
      </c>
      <c r="C1128" s="18" t="s">
        <v>113</v>
      </c>
      <c r="D1128" s="19" t="s">
        <v>421</v>
      </c>
      <c r="E1128" s="20"/>
      <c r="F1128" s="20"/>
      <c r="G1128" s="20"/>
      <c r="H1128" s="20"/>
      <c r="I1128" s="20"/>
      <c r="J1128" s="20"/>
      <c r="K1128" s="31">
        <v>0</v>
      </c>
      <c r="L1128" s="25">
        <v>126.21</v>
      </c>
      <c r="M1128" s="47">
        <f>ROUND(K1128*L1128,2)</f>
        <v>0</v>
      </c>
    </row>
    <row r="1129" spans="1:13" ht="22.5" x14ac:dyDescent="0.25">
      <c r="A1129" s="20"/>
      <c r="B1129" s="20"/>
      <c r="C1129" s="20"/>
      <c r="D1129" s="19" t="s">
        <v>422</v>
      </c>
      <c r="E1129" s="20"/>
      <c r="F1129" s="20"/>
      <c r="G1129" s="20"/>
      <c r="H1129" s="20"/>
      <c r="I1129" s="20"/>
      <c r="J1129" s="20"/>
      <c r="K1129" s="20"/>
      <c r="L1129" s="20"/>
      <c r="M1129" s="48"/>
    </row>
    <row r="1130" spans="1:13" x14ac:dyDescent="0.25">
      <c r="A1130" s="17" t="s">
        <v>49</v>
      </c>
      <c r="B1130" s="18" t="s">
        <v>21</v>
      </c>
      <c r="C1130" s="18" t="s">
        <v>29</v>
      </c>
      <c r="D1130" s="19" t="s">
        <v>50</v>
      </c>
      <c r="E1130" s="20"/>
      <c r="F1130" s="20"/>
      <c r="G1130" s="20"/>
      <c r="H1130" s="20"/>
      <c r="I1130" s="20"/>
      <c r="J1130" s="20"/>
      <c r="K1130" s="31">
        <v>0</v>
      </c>
      <c r="L1130" s="25">
        <v>217.15</v>
      </c>
      <c r="M1130" s="47">
        <f>ROUND(K1130*L1130,2)</f>
        <v>0</v>
      </c>
    </row>
    <row r="1131" spans="1:13" ht="45" x14ac:dyDescent="0.25">
      <c r="A1131" s="20"/>
      <c r="B1131" s="20"/>
      <c r="C1131" s="20"/>
      <c r="D1131" s="19" t="s">
        <v>51</v>
      </c>
      <c r="E1131" s="20"/>
      <c r="F1131" s="20"/>
      <c r="G1131" s="20"/>
      <c r="H1131" s="20"/>
      <c r="I1131" s="20"/>
      <c r="J1131" s="20"/>
      <c r="K1131" s="20"/>
      <c r="L1131" s="20"/>
      <c r="M1131" s="48"/>
    </row>
    <row r="1132" spans="1:13" x14ac:dyDescent="0.25">
      <c r="A1132" s="17" t="s">
        <v>135</v>
      </c>
      <c r="B1132" s="18" t="s">
        <v>21</v>
      </c>
      <c r="C1132" s="18" t="s">
        <v>29</v>
      </c>
      <c r="D1132" s="19" t="s">
        <v>136</v>
      </c>
      <c r="E1132" s="20"/>
      <c r="F1132" s="20"/>
      <c r="G1132" s="20"/>
      <c r="H1132" s="20"/>
      <c r="I1132" s="20"/>
      <c r="J1132" s="20"/>
      <c r="K1132" s="21">
        <f>K1136</f>
        <v>23.1</v>
      </c>
      <c r="L1132" s="22">
        <f>L1136</f>
        <v>260.58</v>
      </c>
      <c r="M1132" s="47">
        <f>M1136</f>
        <v>6019.4</v>
      </c>
    </row>
    <row r="1133" spans="1:13" ht="56.25" x14ac:dyDescent="0.25">
      <c r="A1133" s="20"/>
      <c r="B1133" s="20"/>
      <c r="C1133" s="20"/>
      <c r="D1133" s="19" t="s">
        <v>137</v>
      </c>
      <c r="E1133" s="20"/>
      <c r="F1133" s="20"/>
      <c r="G1133" s="20"/>
      <c r="H1133" s="20"/>
      <c r="I1133" s="20"/>
      <c r="J1133" s="20"/>
      <c r="K1133" s="20"/>
      <c r="L1133" s="20"/>
      <c r="M1133" s="48"/>
    </row>
    <row r="1134" spans="1:13" x14ac:dyDescent="0.25">
      <c r="A1134" s="20"/>
      <c r="B1134" s="20"/>
      <c r="C1134" s="20"/>
      <c r="D1134" s="23"/>
      <c r="E1134" s="18" t="s">
        <v>288</v>
      </c>
      <c r="F1134" s="24">
        <v>6</v>
      </c>
      <c r="G1134" s="25">
        <v>1.7</v>
      </c>
      <c r="H1134" s="25">
        <v>0</v>
      </c>
      <c r="I1134" s="25">
        <v>0</v>
      </c>
      <c r="J1134" s="22">
        <f>OR(F1134&lt;&gt;0,G1134&lt;&gt;0,H1134&lt;&gt;0,I1134&lt;&gt;0)*(F1134 + (F1134 = 0))*(G1134 + (G1134 = 0))*(H1134 + (H1134 = 0))*(I1134 + (I1134 = 0))</f>
        <v>10.199999999999999</v>
      </c>
      <c r="K1134" s="20"/>
      <c r="L1134" s="20"/>
      <c r="M1134" s="48"/>
    </row>
    <row r="1135" spans="1:13" x14ac:dyDescent="0.25">
      <c r="A1135" s="20"/>
      <c r="B1135" s="20"/>
      <c r="C1135" s="20"/>
      <c r="D1135" s="23"/>
      <c r="E1135" s="18" t="s">
        <v>16</v>
      </c>
      <c r="F1135" s="24">
        <v>6</v>
      </c>
      <c r="G1135" s="25">
        <v>2.15</v>
      </c>
      <c r="H1135" s="25">
        <v>0</v>
      </c>
      <c r="I1135" s="25">
        <v>0</v>
      </c>
      <c r="J1135" s="22">
        <f>OR(F1135&lt;&gt;0,G1135&lt;&gt;0,H1135&lt;&gt;0,I1135&lt;&gt;0)*(F1135 + (F1135 = 0))*(G1135 + (G1135 = 0))*(H1135 + (H1135 = 0))*(I1135 + (I1135 = 0))</f>
        <v>12.9</v>
      </c>
      <c r="K1135" s="20"/>
      <c r="L1135" s="20"/>
      <c r="M1135" s="48"/>
    </row>
    <row r="1136" spans="1:13" x14ac:dyDescent="0.25">
      <c r="A1136" s="20"/>
      <c r="B1136" s="20"/>
      <c r="C1136" s="20"/>
      <c r="D1136" s="23"/>
      <c r="E1136" s="20"/>
      <c r="F1136" s="20"/>
      <c r="G1136" s="20"/>
      <c r="H1136" s="20"/>
      <c r="I1136" s="20"/>
      <c r="J1136" s="26" t="s">
        <v>139</v>
      </c>
      <c r="K1136" s="27">
        <f>SUM(J1134:J1135)</f>
        <v>23.1</v>
      </c>
      <c r="L1136" s="25">
        <v>260.58</v>
      </c>
      <c r="M1136" s="49">
        <f>ROUND(K1136*L1136,2)</f>
        <v>6019.4</v>
      </c>
    </row>
    <row r="1137" spans="1:13" x14ac:dyDescent="0.25">
      <c r="A1137" s="29"/>
      <c r="B1137" s="29"/>
      <c r="C1137" s="29"/>
      <c r="D1137" s="30"/>
      <c r="E1137" s="29"/>
      <c r="F1137" s="29"/>
      <c r="G1137" s="29"/>
      <c r="H1137" s="29"/>
      <c r="I1137" s="29"/>
      <c r="J1137" s="29"/>
      <c r="K1137" s="29"/>
      <c r="L1137" s="29"/>
      <c r="M1137" s="50"/>
    </row>
    <row r="1138" spans="1:13" x14ac:dyDescent="0.25">
      <c r="A1138" s="17" t="s">
        <v>255</v>
      </c>
      <c r="B1138" s="18" t="s">
        <v>21</v>
      </c>
      <c r="C1138" s="18" t="s">
        <v>29</v>
      </c>
      <c r="D1138" s="19" t="s">
        <v>256</v>
      </c>
      <c r="E1138" s="20"/>
      <c r="F1138" s="20"/>
      <c r="G1138" s="20"/>
      <c r="H1138" s="20"/>
      <c r="I1138" s="20"/>
      <c r="J1138" s="20"/>
      <c r="K1138" s="31">
        <v>0</v>
      </c>
      <c r="L1138" s="25">
        <v>283</v>
      </c>
      <c r="M1138" s="47">
        <f>ROUND(K1138*L1138,2)</f>
        <v>0</v>
      </c>
    </row>
    <row r="1139" spans="1:13" ht="45" x14ac:dyDescent="0.25">
      <c r="A1139" s="20"/>
      <c r="B1139" s="20"/>
      <c r="C1139" s="20"/>
      <c r="D1139" s="19" t="s">
        <v>257</v>
      </c>
      <c r="E1139" s="20"/>
      <c r="F1139" s="20"/>
      <c r="G1139" s="20"/>
      <c r="H1139" s="20"/>
      <c r="I1139" s="20"/>
      <c r="J1139" s="20"/>
      <c r="K1139" s="20"/>
      <c r="L1139" s="20"/>
      <c r="M1139" s="48"/>
    </row>
    <row r="1140" spans="1:13" x14ac:dyDescent="0.25">
      <c r="A1140" s="17" t="s">
        <v>187</v>
      </c>
      <c r="B1140" s="18" t="s">
        <v>21</v>
      </c>
      <c r="C1140" s="18" t="s">
        <v>64</v>
      </c>
      <c r="D1140" s="19" t="s">
        <v>188</v>
      </c>
      <c r="E1140" s="20"/>
      <c r="F1140" s="20"/>
      <c r="G1140" s="20"/>
      <c r="H1140" s="20"/>
      <c r="I1140" s="20"/>
      <c r="J1140" s="20"/>
      <c r="K1140" s="21">
        <f>K1143</f>
        <v>60</v>
      </c>
      <c r="L1140" s="22">
        <f>L1143</f>
        <v>114.25</v>
      </c>
      <c r="M1140" s="47">
        <f>M1143</f>
        <v>6855</v>
      </c>
    </row>
    <row r="1141" spans="1:13" ht="67.5" x14ac:dyDescent="0.25">
      <c r="A1141" s="20"/>
      <c r="B1141" s="20"/>
      <c r="C1141" s="20"/>
      <c r="D1141" s="19" t="s">
        <v>189</v>
      </c>
      <c r="E1141" s="20"/>
      <c r="F1141" s="20"/>
      <c r="G1141" s="20"/>
      <c r="H1141" s="20"/>
      <c r="I1141" s="20"/>
      <c r="J1141" s="20"/>
      <c r="K1141" s="20"/>
      <c r="L1141" s="20"/>
      <c r="M1141" s="48"/>
    </row>
    <row r="1142" spans="1:13" x14ac:dyDescent="0.25">
      <c r="A1142" s="20"/>
      <c r="B1142" s="20"/>
      <c r="C1142" s="20"/>
      <c r="D1142" s="23"/>
      <c r="E1142" s="18" t="s">
        <v>42</v>
      </c>
      <c r="F1142" s="24">
        <v>60</v>
      </c>
      <c r="G1142" s="25">
        <v>0</v>
      </c>
      <c r="H1142" s="25">
        <v>0</v>
      </c>
      <c r="I1142" s="25">
        <v>0</v>
      </c>
      <c r="J1142" s="22">
        <f>OR(F1142&lt;&gt;0,G1142&lt;&gt;0,H1142&lt;&gt;0,I1142&lt;&gt;0)*(F1142 + (F1142 = 0))*(G1142 + (G1142 = 0))*(H1142 + (H1142 = 0))*(I1142 + (I1142 = 0))</f>
        <v>60</v>
      </c>
      <c r="K1142" s="20"/>
      <c r="L1142" s="20"/>
      <c r="M1142" s="48"/>
    </row>
    <row r="1143" spans="1:13" x14ac:dyDescent="0.25">
      <c r="A1143" s="20"/>
      <c r="B1143" s="20"/>
      <c r="C1143" s="20"/>
      <c r="D1143" s="23"/>
      <c r="E1143" s="20"/>
      <c r="F1143" s="20"/>
      <c r="G1143" s="20"/>
      <c r="H1143" s="20"/>
      <c r="I1143" s="20"/>
      <c r="J1143" s="26" t="s">
        <v>190</v>
      </c>
      <c r="K1143" s="27">
        <f>J1142</f>
        <v>60</v>
      </c>
      <c r="L1143" s="25">
        <v>114.25</v>
      </c>
      <c r="M1143" s="49">
        <f>ROUND(K1143*L1143,2)</f>
        <v>6855</v>
      </c>
    </row>
    <row r="1144" spans="1:13" x14ac:dyDescent="0.25">
      <c r="A1144" s="29"/>
      <c r="B1144" s="29"/>
      <c r="C1144" s="29"/>
      <c r="D1144" s="30"/>
      <c r="E1144" s="29"/>
      <c r="F1144" s="29"/>
      <c r="G1144" s="29"/>
      <c r="H1144" s="29"/>
      <c r="I1144" s="29"/>
      <c r="J1144" s="29"/>
      <c r="K1144" s="29"/>
      <c r="L1144" s="29"/>
      <c r="M1144" s="50"/>
    </row>
    <row r="1145" spans="1:13" x14ac:dyDescent="0.25">
      <c r="A1145" s="17" t="s">
        <v>68</v>
      </c>
      <c r="B1145" s="18" t="s">
        <v>21</v>
      </c>
      <c r="C1145" s="18" t="s">
        <v>59</v>
      </c>
      <c r="D1145" s="19" t="s">
        <v>69</v>
      </c>
      <c r="E1145" s="20"/>
      <c r="F1145" s="20"/>
      <c r="G1145" s="20"/>
      <c r="H1145" s="20"/>
      <c r="I1145" s="20"/>
      <c r="J1145" s="20"/>
      <c r="K1145" s="31">
        <v>0</v>
      </c>
      <c r="L1145" s="25">
        <v>70</v>
      </c>
      <c r="M1145" s="47">
        <f>ROUND(K1145*L1145,2)</f>
        <v>0</v>
      </c>
    </row>
    <row r="1146" spans="1:13" ht="90" x14ac:dyDescent="0.25">
      <c r="A1146" s="20"/>
      <c r="B1146" s="20"/>
      <c r="C1146" s="20"/>
      <c r="D1146" s="19" t="s">
        <v>70</v>
      </c>
      <c r="E1146" s="20"/>
      <c r="F1146" s="20"/>
      <c r="G1146" s="20"/>
      <c r="H1146" s="20"/>
      <c r="I1146" s="20"/>
      <c r="J1146" s="20"/>
      <c r="K1146" s="20"/>
      <c r="L1146" s="20"/>
      <c r="M1146" s="48"/>
    </row>
    <row r="1147" spans="1:13" x14ac:dyDescent="0.25">
      <c r="A1147" s="17" t="s">
        <v>451</v>
      </c>
      <c r="B1147" s="18" t="s">
        <v>21</v>
      </c>
      <c r="C1147" s="18" t="s">
        <v>59</v>
      </c>
      <c r="D1147" s="19" t="s">
        <v>452</v>
      </c>
      <c r="E1147" s="20"/>
      <c r="F1147" s="20"/>
      <c r="G1147" s="20"/>
      <c r="H1147" s="20"/>
      <c r="I1147" s="20"/>
      <c r="J1147" s="20"/>
      <c r="K1147" s="31">
        <v>0</v>
      </c>
      <c r="L1147" s="25">
        <v>325</v>
      </c>
      <c r="M1147" s="47">
        <f>ROUND(K1147*L1147,2)</f>
        <v>0</v>
      </c>
    </row>
    <row r="1148" spans="1:13" ht="45" x14ac:dyDescent="0.25">
      <c r="A1148" s="20"/>
      <c r="B1148" s="20"/>
      <c r="C1148" s="20"/>
      <c r="D1148" s="19" t="s">
        <v>453</v>
      </c>
      <c r="E1148" s="20"/>
      <c r="F1148" s="20"/>
      <c r="G1148" s="20"/>
      <c r="H1148" s="20"/>
      <c r="I1148" s="20"/>
      <c r="J1148" s="20"/>
      <c r="K1148" s="20"/>
      <c r="L1148" s="20"/>
      <c r="M1148" s="48"/>
    </row>
    <row r="1149" spans="1:13" x14ac:dyDescent="0.25">
      <c r="A1149" s="20"/>
      <c r="B1149" s="20"/>
      <c r="C1149" s="20"/>
      <c r="D1149" s="23"/>
      <c r="E1149" s="20"/>
      <c r="F1149" s="20"/>
      <c r="G1149" s="20"/>
      <c r="H1149" s="20"/>
      <c r="I1149" s="20"/>
      <c r="J1149" s="26" t="s">
        <v>454</v>
      </c>
      <c r="K1149" s="31">
        <v>1</v>
      </c>
      <c r="L1149" s="28">
        <f>M1026+M1028+M1030+M1036+M1038+M1040+M1042+M1044+M1046+M1054+M1059+M1061+M1063+M1065+M1067+M1069+M1071+M1076+M1078+M1080+M1086+M1088+M1090+M1096+M1098+M1103+M1109+M1117+M1122+M1124+M1126+M1128+M1130+M1132+M1138+M1140+M1145+M1147</f>
        <v>19929.36</v>
      </c>
      <c r="M1149" s="49">
        <f>ROUND(K1149*L1149,2)</f>
        <v>19929.36</v>
      </c>
    </row>
    <row r="1150" spans="1:13" x14ac:dyDescent="0.25">
      <c r="A1150" s="29"/>
      <c r="B1150" s="29"/>
      <c r="C1150" s="29"/>
      <c r="D1150" s="30"/>
      <c r="E1150" s="29"/>
      <c r="F1150" s="29"/>
      <c r="G1150" s="29"/>
      <c r="H1150" s="29"/>
      <c r="I1150" s="29"/>
      <c r="J1150" s="29"/>
      <c r="K1150" s="29"/>
      <c r="L1150" s="29"/>
      <c r="M1150" s="50"/>
    </row>
    <row r="1151" spans="1:13" x14ac:dyDescent="0.25">
      <c r="A1151" s="20"/>
      <c r="B1151" s="20"/>
      <c r="C1151" s="20"/>
      <c r="D1151" s="23"/>
      <c r="E1151" s="20"/>
      <c r="F1151" s="20"/>
      <c r="G1151" s="20"/>
      <c r="H1151" s="20"/>
      <c r="I1151" s="20"/>
      <c r="J1151" s="26" t="s">
        <v>455</v>
      </c>
      <c r="K1151" s="32">
        <v>1</v>
      </c>
      <c r="L1151" s="28">
        <f>M1025</f>
        <v>19929.36</v>
      </c>
      <c r="M1151" s="49">
        <f>ROUND(K1151*L1151,2)</f>
        <v>19929.36</v>
      </c>
    </row>
    <row r="1152" spans="1:13" x14ac:dyDescent="0.25">
      <c r="A1152" s="29"/>
      <c r="B1152" s="29"/>
      <c r="C1152" s="29"/>
      <c r="D1152" s="30"/>
      <c r="E1152" s="29"/>
      <c r="F1152" s="29"/>
      <c r="G1152" s="29"/>
      <c r="H1152" s="29"/>
      <c r="I1152" s="29"/>
      <c r="J1152" s="29"/>
      <c r="K1152" s="29"/>
      <c r="L1152" s="29"/>
      <c r="M1152" s="50"/>
    </row>
    <row r="1153" spans="1:13" collapsed="1" x14ac:dyDescent="0.25">
      <c r="A1153" s="7" t="s">
        <v>456</v>
      </c>
      <c r="B1153" s="7" t="s">
        <v>15</v>
      </c>
      <c r="C1153" s="7" t="s">
        <v>16</v>
      </c>
      <c r="D1153" s="8" t="s">
        <v>457</v>
      </c>
      <c r="E1153" s="9"/>
      <c r="F1153" s="9"/>
      <c r="G1153" s="9"/>
      <c r="H1153" s="9"/>
      <c r="I1153" s="9"/>
      <c r="J1153" s="9"/>
      <c r="K1153" s="10">
        <f>K1155</f>
        <v>1</v>
      </c>
      <c r="L1153" s="11">
        <f>L1155</f>
        <v>0</v>
      </c>
      <c r="M1153" s="45">
        <f>M1155</f>
        <v>0</v>
      </c>
    </row>
    <row r="1154" spans="1:13" x14ac:dyDescent="0.25">
      <c r="A1154" s="12" t="s">
        <v>458</v>
      </c>
      <c r="B1154" s="12" t="s">
        <v>15</v>
      </c>
      <c r="C1154" s="12" t="s">
        <v>16</v>
      </c>
      <c r="D1154" s="13" t="s">
        <v>19</v>
      </c>
      <c r="E1154" s="14"/>
      <c r="F1154" s="14"/>
      <c r="G1154" s="14"/>
      <c r="H1154" s="14"/>
      <c r="I1154" s="14"/>
      <c r="J1154" s="14"/>
      <c r="K1154" s="35">
        <v>1</v>
      </c>
      <c r="L1154" s="36">
        <v>0</v>
      </c>
      <c r="M1154" s="46">
        <f>ROUND(K1154*L1154,2)</f>
        <v>0</v>
      </c>
    </row>
    <row r="1155" spans="1:13" x14ac:dyDescent="0.25">
      <c r="A1155" s="20"/>
      <c r="B1155" s="20"/>
      <c r="C1155" s="20"/>
      <c r="D1155" s="23"/>
      <c r="E1155" s="20"/>
      <c r="F1155" s="20"/>
      <c r="G1155" s="20"/>
      <c r="H1155" s="20"/>
      <c r="I1155" s="20"/>
      <c r="J1155" s="26" t="s">
        <v>459</v>
      </c>
      <c r="K1155" s="32">
        <v>1</v>
      </c>
      <c r="L1155" s="28">
        <f>M1154</f>
        <v>0</v>
      </c>
      <c r="M1155" s="49">
        <f>ROUND(K1155*L1155,2)</f>
        <v>0</v>
      </c>
    </row>
    <row r="1156" spans="1:13" x14ac:dyDescent="0.25">
      <c r="A1156" s="29"/>
      <c r="B1156" s="29"/>
      <c r="C1156" s="29"/>
      <c r="D1156" s="30"/>
      <c r="E1156" s="29"/>
      <c r="F1156" s="29"/>
      <c r="G1156" s="29"/>
      <c r="H1156" s="29"/>
      <c r="I1156" s="29"/>
      <c r="J1156" s="29"/>
      <c r="K1156" s="29"/>
      <c r="L1156" s="29"/>
      <c r="M1156" s="50"/>
    </row>
    <row r="1157" spans="1:13" collapsed="1" x14ac:dyDescent="0.25">
      <c r="A1157" s="7" t="s">
        <v>460</v>
      </c>
      <c r="B1157" s="7" t="s">
        <v>15</v>
      </c>
      <c r="C1157" s="7" t="s">
        <v>16</v>
      </c>
      <c r="D1157" s="8" t="s">
        <v>461</v>
      </c>
      <c r="E1157" s="9"/>
      <c r="F1157" s="9"/>
      <c r="G1157" s="9"/>
      <c r="H1157" s="9"/>
      <c r="I1157" s="9"/>
      <c r="J1157" s="9"/>
      <c r="K1157" s="10">
        <f>K1324</f>
        <v>1</v>
      </c>
      <c r="L1157" s="11">
        <f>L1324</f>
        <v>62742.92</v>
      </c>
      <c r="M1157" s="45">
        <f>M1324</f>
        <v>62742.92</v>
      </c>
    </row>
    <row r="1158" spans="1:13" x14ac:dyDescent="0.25">
      <c r="A1158" s="12" t="s">
        <v>462</v>
      </c>
      <c r="B1158" s="12" t="s">
        <v>15</v>
      </c>
      <c r="C1158" s="12" t="s">
        <v>16</v>
      </c>
      <c r="D1158" s="13" t="s">
        <v>19</v>
      </c>
      <c r="E1158" s="14"/>
      <c r="F1158" s="14"/>
      <c r="G1158" s="14"/>
      <c r="H1158" s="14"/>
      <c r="I1158" s="14"/>
      <c r="J1158" s="14"/>
      <c r="K1158" s="15">
        <f>K1322</f>
        <v>1</v>
      </c>
      <c r="L1158" s="16">
        <f>L1322</f>
        <v>62742.92</v>
      </c>
      <c r="M1158" s="46">
        <f>M1322</f>
        <v>62742.92</v>
      </c>
    </row>
    <row r="1159" spans="1:13" x14ac:dyDescent="0.25">
      <c r="A1159" s="17" t="s">
        <v>409</v>
      </c>
      <c r="B1159" s="18" t="s">
        <v>21</v>
      </c>
      <c r="C1159" s="18" t="s">
        <v>29</v>
      </c>
      <c r="D1159" s="19" t="s">
        <v>410</v>
      </c>
      <c r="E1159" s="20"/>
      <c r="F1159" s="20"/>
      <c r="G1159" s="20"/>
      <c r="H1159" s="20"/>
      <c r="I1159" s="20"/>
      <c r="J1159" s="20"/>
      <c r="K1159" s="21">
        <f>K1162</f>
        <v>10</v>
      </c>
      <c r="L1159" s="22">
        <f>L1162</f>
        <v>10.55</v>
      </c>
      <c r="M1159" s="47">
        <f>M1162</f>
        <v>105.5</v>
      </c>
    </row>
    <row r="1160" spans="1:13" ht="45" x14ac:dyDescent="0.25">
      <c r="A1160" s="20"/>
      <c r="B1160" s="20"/>
      <c r="C1160" s="20"/>
      <c r="D1160" s="19" t="s">
        <v>411</v>
      </c>
      <c r="E1160" s="20"/>
      <c r="F1160" s="20"/>
      <c r="G1160" s="20"/>
      <c r="H1160" s="20"/>
      <c r="I1160" s="20"/>
      <c r="J1160" s="20"/>
      <c r="K1160" s="20"/>
      <c r="L1160" s="20"/>
      <c r="M1160" s="48"/>
    </row>
    <row r="1161" spans="1:13" x14ac:dyDescent="0.25">
      <c r="A1161" s="20"/>
      <c r="B1161" s="20"/>
      <c r="C1161" s="20"/>
      <c r="D1161" s="23"/>
      <c r="E1161" s="18" t="s">
        <v>463</v>
      </c>
      <c r="F1161" s="24">
        <v>1</v>
      </c>
      <c r="G1161" s="25">
        <v>10</v>
      </c>
      <c r="H1161" s="25">
        <v>0</v>
      </c>
      <c r="I1161" s="25">
        <v>0</v>
      </c>
      <c r="J1161" s="22">
        <f>OR(F1161&lt;&gt;0,G1161&lt;&gt;0,H1161&lt;&gt;0,I1161&lt;&gt;0)*(F1161 + (F1161 = 0))*(G1161 + (G1161 = 0))*(H1161 + (H1161 = 0))*(I1161 + (I1161 = 0))</f>
        <v>10</v>
      </c>
      <c r="K1161" s="20"/>
      <c r="L1161" s="20"/>
      <c r="M1161" s="48"/>
    </row>
    <row r="1162" spans="1:13" x14ac:dyDescent="0.25">
      <c r="A1162" s="20"/>
      <c r="B1162" s="20"/>
      <c r="C1162" s="20"/>
      <c r="D1162" s="23"/>
      <c r="E1162" s="20"/>
      <c r="F1162" s="20"/>
      <c r="G1162" s="20"/>
      <c r="H1162" s="20"/>
      <c r="I1162" s="20"/>
      <c r="J1162" s="26" t="s">
        <v>413</v>
      </c>
      <c r="K1162" s="27">
        <f>J1161</f>
        <v>10</v>
      </c>
      <c r="L1162" s="25">
        <v>10.55</v>
      </c>
      <c r="M1162" s="49">
        <f>ROUND(K1162*L1162,2)</f>
        <v>105.5</v>
      </c>
    </row>
    <row r="1163" spans="1:13" x14ac:dyDescent="0.25">
      <c r="A1163" s="29"/>
      <c r="B1163" s="29"/>
      <c r="C1163" s="29"/>
      <c r="D1163" s="30"/>
      <c r="E1163" s="29"/>
      <c r="F1163" s="29"/>
      <c r="G1163" s="29"/>
      <c r="H1163" s="29"/>
      <c r="I1163" s="29"/>
      <c r="J1163" s="29"/>
      <c r="K1163" s="29"/>
      <c r="L1163" s="29"/>
      <c r="M1163" s="50"/>
    </row>
    <row r="1164" spans="1:13" x14ac:dyDescent="0.25">
      <c r="A1164" s="17" t="s">
        <v>39</v>
      </c>
      <c r="B1164" s="18" t="s">
        <v>21</v>
      </c>
      <c r="C1164" s="18" t="s">
        <v>29</v>
      </c>
      <c r="D1164" s="19" t="s">
        <v>40</v>
      </c>
      <c r="E1164" s="20"/>
      <c r="F1164" s="20"/>
      <c r="G1164" s="20"/>
      <c r="H1164" s="20"/>
      <c r="I1164" s="20"/>
      <c r="J1164" s="20"/>
      <c r="K1164" s="21">
        <f>K1167</f>
        <v>1.38</v>
      </c>
      <c r="L1164" s="22">
        <f>L1167</f>
        <v>41.15</v>
      </c>
      <c r="M1164" s="47">
        <f>M1167</f>
        <v>56.79</v>
      </c>
    </row>
    <row r="1165" spans="1:13" ht="45" x14ac:dyDescent="0.25">
      <c r="A1165" s="20"/>
      <c r="B1165" s="20"/>
      <c r="C1165" s="20"/>
      <c r="D1165" s="19" t="s">
        <v>41</v>
      </c>
      <c r="E1165" s="20"/>
      <c r="F1165" s="20"/>
      <c r="G1165" s="20"/>
      <c r="H1165" s="20"/>
      <c r="I1165" s="20"/>
      <c r="J1165" s="20"/>
      <c r="K1165" s="20"/>
      <c r="L1165" s="20"/>
      <c r="M1165" s="48"/>
    </row>
    <row r="1166" spans="1:13" x14ac:dyDescent="0.25">
      <c r="A1166" s="20"/>
      <c r="B1166" s="20"/>
      <c r="C1166" s="20"/>
      <c r="D1166" s="23"/>
      <c r="E1166" s="18" t="s">
        <v>412</v>
      </c>
      <c r="F1166" s="24">
        <v>1.38</v>
      </c>
      <c r="G1166" s="25">
        <v>0</v>
      </c>
      <c r="H1166" s="25">
        <v>0</v>
      </c>
      <c r="I1166" s="25">
        <v>0</v>
      </c>
      <c r="J1166" s="22">
        <f>OR(F1166&lt;&gt;0,G1166&lt;&gt;0,H1166&lt;&gt;0,I1166&lt;&gt;0)*(F1166 + (F1166 = 0))*(G1166 + (G1166 = 0))*(H1166 + (H1166 = 0))*(I1166 + (I1166 = 0))</f>
        <v>1.38</v>
      </c>
      <c r="K1166" s="20"/>
      <c r="L1166" s="20"/>
      <c r="M1166" s="48"/>
    </row>
    <row r="1167" spans="1:13" x14ac:dyDescent="0.25">
      <c r="A1167" s="20"/>
      <c r="B1167" s="20"/>
      <c r="C1167" s="20"/>
      <c r="D1167" s="23"/>
      <c r="E1167" s="20"/>
      <c r="F1167" s="20"/>
      <c r="G1167" s="20"/>
      <c r="H1167" s="20"/>
      <c r="I1167" s="20"/>
      <c r="J1167" s="26" t="s">
        <v>48</v>
      </c>
      <c r="K1167" s="27">
        <f>J1166</f>
        <v>1.38</v>
      </c>
      <c r="L1167" s="25">
        <v>41.15</v>
      </c>
      <c r="M1167" s="49">
        <f>ROUND(K1167*L1167,2)</f>
        <v>56.79</v>
      </c>
    </row>
    <row r="1168" spans="1:13" x14ac:dyDescent="0.25">
      <c r="A1168" s="29"/>
      <c r="B1168" s="29"/>
      <c r="C1168" s="29"/>
      <c r="D1168" s="30"/>
      <c r="E1168" s="29"/>
      <c r="F1168" s="29"/>
      <c r="G1168" s="29"/>
      <c r="H1168" s="29"/>
      <c r="I1168" s="29"/>
      <c r="J1168" s="29"/>
      <c r="K1168" s="29"/>
      <c r="L1168" s="29"/>
      <c r="M1168" s="50"/>
    </row>
    <row r="1169" spans="1:13" x14ac:dyDescent="0.25">
      <c r="A1169" s="17" t="s">
        <v>276</v>
      </c>
      <c r="B1169" s="18" t="s">
        <v>21</v>
      </c>
      <c r="C1169" s="18" t="s">
        <v>59</v>
      </c>
      <c r="D1169" s="19" t="s">
        <v>277</v>
      </c>
      <c r="E1169" s="20"/>
      <c r="F1169" s="20"/>
      <c r="G1169" s="20"/>
      <c r="H1169" s="20"/>
      <c r="I1169" s="20"/>
      <c r="J1169" s="20"/>
      <c r="K1169" s="21">
        <f>K1177</f>
        <v>92.27</v>
      </c>
      <c r="L1169" s="22">
        <f>L1177</f>
        <v>150</v>
      </c>
      <c r="M1169" s="47">
        <f>M1177</f>
        <v>13840.5</v>
      </c>
    </row>
    <row r="1170" spans="1:13" ht="45" x14ac:dyDescent="0.25">
      <c r="A1170" s="20"/>
      <c r="B1170" s="20"/>
      <c r="C1170" s="20"/>
      <c r="D1170" s="19" t="s">
        <v>278</v>
      </c>
      <c r="E1170" s="20"/>
      <c r="F1170" s="20"/>
      <c r="G1170" s="20"/>
      <c r="H1170" s="20"/>
      <c r="I1170" s="20"/>
      <c r="J1170" s="20"/>
      <c r="K1170" s="20"/>
      <c r="L1170" s="20"/>
      <c r="M1170" s="48"/>
    </row>
    <row r="1171" spans="1:13" x14ac:dyDescent="0.25">
      <c r="A1171" s="20"/>
      <c r="B1171" s="20"/>
      <c r="C1171" s="20"/>
      <c r="D1171" s="23"/>
      <c r="E1171" s="18" t="s">
        <v>326</v>
      </c>
      <c r="F1171" s="24">
        <v>2</v>
      </c>
      <c r="G1171" s="25">
        <v>36.5</v>
      </c>
      <c r="H1171" s="25">
        <v>0.6</v>
      </c>
      <c r="I1171" s="25">
        <v>0</v>
      </c>
      <c r="J1171" s="22">
        <f t="shared" ref="J1171:J1176" si="8">OR(F1171&lt;&gt;0,G1171&lt;&gt;0,H1171&lt;&gt;0,I1171&lt;&gt;0)*(F1171 + (F1171 = 0))*(G1171 + (G1171 = 0))*(H1171 + (H1171 = 0))*(I1171 + (I1171 = 0))</f>
        <v>43.8</v>
      </c>
      <c r="K1171" s="20"/>
      <c r="L1171" s="20"/>
      <c r="M1171" s="48"/>
    </row>
    <row r="1172" spans="1:13" x14ac:dyDescent="0.25">
      <c r="A1172" s="20"/>
      <c r="B1172" s="20"/>
      <c r="C1172" s="20"/>
      <c r="D1172" s="23"/>
      <c r="E1172" s="18" t="s">
        <v>16</v>
      </c>
      <c r="F1172" s="24">
        <v>1</v>
      </c>
      <c r="G1172" s="25">
        <v>24</v>
      </c>
      <c r="H1172" s="25">
        <v>0.6</v>
      </c>
      <c r="I1172" s="25">
        <v>0</v>
      </c>
      <c r="J1172" s="22">
        <f t="shared" si="8"/>
        <v>14.4</v>
      </c>
      <c r="K1172" s="20"/>
      <c r="L1172" s="20"/>
      <c r="M1172" s="48"/>
    </row>
    <row r="1173" spans="1:13" x14ac:dyDescent="0.25">
      <c r="A1173" s="20"/>
      <c r="B1173" s="20"/>
      <c r="C1173" s="20"/>
      <c r="D1173" s="23"/>
      <c r="E1173" s="18" t="s">
        <v>301</v>
      </c>
      <c r="F1173" s="24">
        <v>1</v>
      </c>
      <c r="G1173" s="25">
        <v>1.37</v>
      </c>
      <c r="H1173" s="25">
        <v>0.77</v>
      </c>
      <c r="I1173" s="25">
        <v>0</v>
      </c>
      <c r="J1173" s="22">
        <f t="shared" si="8"/>
        <v>1.05</v>
      </c>
      <c r="K1173" s="20"/>
      <c r="L1173" s="20"/>
      <c r="M1173" s="48"/>
    </row>
    <row r="1174" spans="1:13" x14ac:dyDescent="0.25">
      <c r="A1174" s="20"/>
      <c r="B1174" s="20"/>
      <c r="C1174" s="20"/>
      <c r="D1174" s="23"/>
      <c r="E1174" s="18" t="s">
        <v>415</v>
      </c>
      <c r="F1174" s="24">
        <v>1</v>
      </c>
      <c r="G1174" s="25">
        <v>1.85</v>
      </c>
      <c r="H1174" s="25">
        <v>1.47</v>
      </c>
      <c r="I1174" s="25">
        <v>0</v>
      </c>
      <c r="J1174" s="22">
        <f t="shared" si="8"/>
        <v>2.72</v>
      </c>
      <c r="K1174" s="20"/>
      <c r="L1174" s="20"/>
      <c r="M1174" s="48"/>
    </row>
    <row r="1175" spans="1:13" x14ac:dyDescent="0.25">
      <c r="A1175" s="20"/>
      <c r="B1175" s="20"/>
      <c r="C1175" s="20"/>
      <c r="D1175" s="23"/>
      <c r="E1175" s="18" t="s">
        <v>414</v>
      </c>
      <c r="F1175" s="24">
        <v>1</v>
      </c>
      <c r="G1175" s="25">
        <v>1</v>
      </c>
      <c r="H1175" s="25">
        <v>0.3</v>
      </c>
      <c r="I1175" s="25">
        <v>0</v>
      </c>
      <c r="J1175" s="22">
        <f t="shared" si="8"/>
        <v>0.3</v>
      </c>
      <c r="K1175" s="20"/>
      <c r="L1175" s="20"/>
      <c r="M1175" s="48"/>
    </row>
    <row r="1176" spans="1:13" x14ac:dyDescent="0.25">
      <c r="A1176" s="20"/>
      <c r="B1176" s="20"/>
      <c r="C1176" s="20"/>
      <c r="D1176" s="23"/>
      <c r="E1176" s="18" t="s">
        <v>16</v>
      </c>
      <c r="F1176" s="24">
        <v>1</v>
      </c>
      <c r="G1176" s="25">
        <v>30</v>
      </c>
      <c r="H1176" s="25">
        <v>0</v>
      </c>
      <c r="I1176" s="25">
        <v>0</v>
      </c>
      <c r="J1176" s="22">
        <f t="shared" si="8"/>
        <v>30</v>
      </c>
      <c r="K1176" s="20"/>
      <c r="L1176" s="20"/>
      <c r="M1176" s="48"/>
    </row>
    <row r="1177" spans="1:13" x14ac:dyDescent="0.25">
      <c r="A1177" s="20"/>
      <c r="B1177" s="20"/>
      <c r="C1177" s="20"/>
      <c r="D1177" s="23"/>
      <c r="E1177" s="20"/>
      <c r="F1177" s="20"/>
      <c r="G1177" s="20"/>
      <c r="H1177" s="20"/>
      <c r="I1177" s="20"/>
      <c r="J1177" s="26" t="s">
        <v>279</v>
      </c>
      <c r="K1177" s="27">
        <f>SUM(J1171:J1176)</f>
        <v>92.27</v>
      </c>
      <c r="L1177" s="25">
        <v>150</v>
      </c>
      <c r="M1177" s="49">
        <f>ROUND(K1177*L1177,2)</f>
        <v>13840.5</v>
      </c>
    </row>
    <row r="1178" spans="1:13" x14ac:dyDescent="0.25">
      <c r="A1178" s="29"/>
      <c r="B1178" s="29"/>
      <c r="C1178" s="29"/>
      <c r="D1178" s="30"/>
      <c r="E1178" s="29"/>
      <c r="F1178" s="29"/>
      <c r="G1178" s="29"/>
      <c r="H1178" s="29"/>
      <c r="I1178" s="29"/>
      <c r="J1178" s="29"/>
      <c r="K1178" s="29"/>
      <c r="L1178" s="29"/>
      <c r="M1178" s="50"/>
    </row>
    <row r="1179" spans="1:13" x14ac:dyDescent="0.25">
      <c r="A1179" s="17" t="s">
        <v>20</v>
      </c>
      <c r="B1179" s="18" t="s">
        <v>21</v>
      </c>
      <c r="C1179" s="18" t="s">
        <v>22</v>
      </c>
      <c r="D1179" s="19" t="s">
        <v>23</v>
      </c>
      <c r="E1179" s="20"/>
      <c r="F1179" s="20"/>
      <c r="G1179" s="20"/>
      <c r="H1179" s="20"/>
      <c r="I1179" s="20"/>
      <c r="J1179" s="20"/>
      <c r="K1179" s="21">
        <f>K1184</f>
        <v>67.38</v>
      </c>
      <c r="L1179" s="22">
        <f>L1184</f>
        <v>24.43</v>
      </c>
      <c r="M1179" s="47">
        <f>M1184</f>
        <v>1646.09</v>
      </c>
    </row>
    <row r="1180" spans="1:13" ht="33.75" x14ac:dyDescent="0.25">
      <c r="A1180" s="20"/>
      <c r="B1180" s="20"/>
      <c r="C1180" s="20"/>
      <c r="D1180" s="19" t="s">
        <v>24</v>
      </c>
      <c r="E1180" s="20"/>
      <c r="F1180" s="20"/>
      <c r="G1180" s="20"/>
      <c r="H1180" s="20"/>
      <c r="I1180" s="20"/>
      <c r="J1180" s="20"/>
      <c r="K1180" s="20"/>
      <c r="L1180" s="20"/>
      <c r="M1180" s="48"/>
    </row>
    <row r="1181" spans="1:13" x14ac:dyDescent="0.25">
      <c r="A1181" s="20"/>
      <c r="B1181" s="20"/>
      <c r="C1181" s="20"/>
      <c r="D1181" s="23"/>
      <c r="E1181" s="18" t="s">
        <v>464</v>
      </c>
      <c r="F1181" s="24">
        <v>1</v>
      </c>
      <c r="G1181" s="25">
        <v>2.6</v>
      </c>
      <c r="H1181" s="25">
        <v>8.64</v>
      </c>
      <c r="I1181" s="25">
        <v>0</v>
      </c>
      <c r="J1181" s="22">
        <f>OR(F1181&lt;&gt;0,G1181&lt;&gt;0,H1181&lt;&gt;0,I1181&lt;&gt;0)*(F1181 + (F1181 = 0))*(G1181 + (G1181 = 0))*(H1181 + (H1181 = 0))*(I1181 + (I1181 = 0))</f>
        <v>22.46</v>
      </c>
      <c r="K1181" s="20"/>
      <c r="L1181" s="20"/>
      <c r="M1181" s="48"/>
    </row>
    <row r="1182" spans="1:13" x14ac:dyDescent="0.25">
      <c r="A1182" s="20"/>
      <c r="B1182" s="20"/>
      <c r="C1182" s="20"/>
      <c r="D1182" s="23"/>
      <c r="E1182" s="18" t="s">
        <v>424</v>
      </c>
      <c r="F1182" s="24">
        <v>1</v>
      </c>
      <c r="G1182" s="25">
        <v>2.6</v>
      </c>
      <c r="H1182" s="25">
        <v>8.64</v>
      </c>
      <c r="I1182" s="25">
        <v>0</v>
      </c>
      <c r="J1182" s="22">
        <f>OR(F1182&lt;&gt;0,G1182&lt;&gt;0,H1182&lt;&gt;0,I1182&lt;&gt;0)*(F1182 + (F1182 = 0))*(G1182 + (G1182 = 0))*(H1182 + (H1182 = 0))*(I1182 + (I1182 = 0))</f>
        <v>22.46</v>
      </c>
      <c r="K1182" s="20"/>
      <c r="L1182" s="20"/>
      <c r="M1182" s="48"/>
    </row>
    <row r="1183" spans="1:13" x14ac:dyDescent="0.25">
      <c r="A1183" s="20"/>
      <c r="B1183" s="20"/>
      <c r="C1183" s="20"/>
      <c r="D1183" s="23"/>
      <c r="E1183" s="18" t="s">
        <v>414</v>
      </c>
      <c r="F1183" s="24">
        <v>1</v>
      </c>
      <c r="G1183" s="25">
        <v>2.6</v>
      </c>
      <c r="H1183" s="25">
        <v>8.64</v>
      </c>
      <c r="I1183" s="25">
        <v>0</v>
      </c>
      <c r="J1183" s="22">
        <f>OR(F1183&lt;&gt;0,G1183&lt;&gt;0,H1183&lt;&gt;0,I1183&lt;&gt;0)*(F1183 + (F1183 = 0))*(G1183 + (G1183 = 0))*(H1183 + (H1183 = 0))*(I1183 + (I1183 = 0))</f>
        <v>22.46</v>
      </c>
      <c r="K1183" s="20"/>
      <c r="L1183" s="20"/>
      <c r="M1183" s="48"/>
    </row>
    <row r="1184" spans="1:13" x14ac:dyDescent="0.25">
      <c r="A1184" s="20"/>
      <c r="B1184" s="20"/>
      <c r="C1184" s="20"/>
      <c r="D1184" s="23"/>
      <c r="E1184" s="20"/>
      <c r="F1184" s="20"/>
      <c r="G1184" s="20"/>
      <c r="H1184" s="20"/>
      <c r="I1184" s="20"/>
      <c r="J1184" s="26" t="s">
        <v>27</v>
      </c>
      <c r="K1184" s="27">
        <f>SUM(J1181:J1183)</f>
        <v>67.38</v>
      </c>
      <c r="L1184" s="25">
        <v>24.43</v>
      </c>
      <c r="M1184" s="49">
        <f>ROUND(K1184*L1184,2)</f>
        <v>1646.09</v>
      </c>
    </row>
    <row r="1185" spans="1:13" x14ac:dyDescent="0.25">
      <c r="A1185" s="29"/>
      <c r="B1185" s="29"/>
      <c r="C1185" s="29"/>
      <c r="D1185" s="30"/>
      <c r="E1185" s="29"/>
      <c r="F1185" s="29"/>
      <c r="G1185" s="29"/>
      <c r="H1185" s="29"/>
      <c r="I1185" s="29"/>
      <c r="J1185" s="29"/>
      <c r="K1185" s="29"/>
      <c r="L1185" s="29"/>
      <c r="M1185" s="50"/>
    </row>
    <row r="1186" spans="1:13" x14ac:dyDescent="0.25">
      <c r="A1186" s="17" t="s">
        <v>34</v>
      </c>
      <c r="B1186" s="18" t="s">
        <v>21</v>
      </c>
      <c r="C1186" s="18" t="s">
        <v>22</v>
      </c>
      <c r="D1186" s="19" t="s">
        <v>35</v>
      </c>
      <c r="E1186" s="20"/>
      <c r="F1186" s="20"/>
      <c r="G1186" s="20"/>
      <c r="H1186" s="20"/>
      <c r="I1186" s="20"/>
      <c r="J1186" s="20"/>
      <c r="K1186" s="21">
        <f>K1193</f>
        <v>754.57</v>
      </c>
      <c r="L1186" s="22">
        <f>L1193</f>
        <v>27.92</v>
      </c>
      <c r="M1186" s="47">
        <f>M1193</f>
        <v>21067.59</v>
      </c>
    </row>
    <row r="1187" spans="1:13" ht="33.75" x14ac:dyDescent="0.25">
      <c r="A1187" s="20"/>
      <c r="B1187" s="20"/>
      <c r="C1187" s="20"/>
      <c r="D1187" s="19" t="s">
        <v>36</v>
      </c>
      <c r="E1187" s="20"/>
      <c r="F1187" s="20"/>
      <c r="G1187" s="20"/>
      <c r="H1187" s="20"/>
      <c r="I1187" s="20"/>
      <c r="J1187" s="20"/>
      <c r="K1187" s="20"/>
      <c r="L1187" s="20"/>
      <c r="M1187" s="48"/>
    </row>
    <row r="1188" spans="1:13" x14ac:dyDescent="0.25">
      <c r="A1188" s="20"/>
      <c r="B1188" s="20"/>
      <c r="C1188" s="20"/>
      <c r="D1188" s="23"/>
      <c r="E1188" s="18" t="s">
        <v>465</v>
      </c>
      <c r="F1188" s="24">
        <v>2</v>
      </c>
      <c r="G1188" s="25">
        <v>0.9</v>
      </c>
      <c r="H1188" s="25">
        <v>34.03</v>
      </c>
      <c r="I1188" s="25">
        <v>0</v>
      </c>
      <c r="J1188" s="22">
        <f>OR(F1188&lt;&gt;0,G1188&lt;&gt;0,H1188&lt;&gt;0,I1188&lt;&gt;0)*(F1188 + (F1188 = 0))*(G1188 + (G1188 = 0))*(H1188 + (H1188 = 0))*(I1188 + (I1188 = 0))</f>
        <v>61.25</v>
      </c>
      <c r="K1188" s="20"/>
      <c r="L1188" s="20"/>
      <c r="M1188" s="48"/>
    </row>
    <row r="1189" spans="1:13" x14ac:dyDescent="0.25">
      <c r="A1189" s="20"/>
      <c r="B1189" s="20"/>
      <c r="C1189" s="20"/>
      <c r="D1189" s="23"/>
      <c r="E1189" s="18" t="s">
        <v>466</v>
      </c>
      <c r="F1189" s="24">
        <v>2</v>
      </c>
      <c r="G1189" s="25">
        <v>2.5</v>
      </c>
      <c r="H1189" s="25">
        <v>34.03</v>
      </c>
      <c r="I1189" s="25">
        <v>0</v>
      </c>
      <c r="J1189" s="22">
        <f>OR(F1189&lt;&gt;0,G1189&lt;&gt;0,H1189&lt;&gt;0,I1189&lt;&gt;0)*(F1189 + (F1189 = 0))*(G1189 + (G1189 = 0))*(H1189 + (H1189 = 0))*(I1189 + (I1189 = 0))</f>
        <v>170.15</v>
      </c>
      <c r="K1189" s="20"/>
      <c r="L1189" s="20"/>
      <c r="M1189" s="48"/>
    </row>
    <row r="1190" spans="1:13" x14ac:dyDescent="0.25">
      <c r="A1190" s="20"/>
      <c r="B1190" s="20"/>
      <c r="C1190" s="20"/>
      <c r="D1190" s="23"/>
      <c r="E1190" s="18" t="s">
        <v>419</v>
      </c>
      <c r="F1190" s="24">
        <v>6</v>
      </c>
      <c r="G1190" s="25">
        <v>2.7</v>
      </c>
      <c r="H1190" s="25">
        <v>8.64</v>
      </c>
      <c r="I1190" s="25">
        <v>0</v>
      </c>
      <c r="J1190" s="22">
        <f>OR(F1190&lt;&gt;0,G1190&lt;&gt;0,H1190&lt;&gt;0,I1190&lt;&gt;0)*(F1190 + (F1190 = 0))*(G1190 + (G1190 = 0))*(H1190 + (H1190 = 0))*(I1190 + (I1190 = 0))</f>
        <v>139.97</v>
      </c>
      <c r="K1190" s="20"/>
      <c r="L1190" s="20"/>
      <c r="M1190" s="48"/>
    </row>
    <row r="1191" spans="1:13" x14ac:dyDescent="0.25">
      <c r="A1191" s="20"/>
      <c r="B1191" s="20"/>
      <c r="C1191" s="20"/>
      <c r="D1191" s="23"/>
      <c r="E1191" s="18" t="s">
        <v>467</v>
      </c>
      <c r="F1191" s="24">
        <v>20</v>
      </c>
      <c r="G1191" s="25">
        <v>1.1000000000000001</v>
      </c>
      <c r="H1191" s="25">
        <v>10.6</v>
      </c>
      <c r="I1191" s="25">
        <v>0</v>
      </c>
      <c r="J1191" s="22">
        <f>OR(F1191&lt;&gt;0,G1191&lt;&gt;0,H1191&lt;&gt;0,I1191&lt;&gt;0)*(F1191 + (F1191 = 0))*(G1191 + (G1191 = 0))*(H1191 + (H1191 = 0))*(I1191 + (I1191 = 0))</f>
        <v>233.2</v>
      </c>
      <c r="K1191" s="20"/>
      <c r="L1191" s="20"/>
      <c r="M1191" s="48"/>
    </row>
    <row r="1192" spans="1:13" x14ac:dyDescent="0.25">
      <c r="A1192" s="20"/>
      <c r="B1192" s="20"/>
      <c r="C1192" s="20"/>
      <c r="D1192" s="23"/>
      <c r="E1192" s="18" t="s">
        <v>16</v>
      </c>
      <c r="F1192" s="24">
        <v>1</v>
      </c>
      <c r="G1192" s="25">
        <v>150</v>
      </c>
      <c r="H1192" s="25">
        <v>0</v>
      </c>
      <c r="I1192" s="25">
        <v>0</v>
      </c>
      <c r="J1192" s="22">
        <f>OR(F1192&lt;&gt;0,G1192&lt;&gt;0,H1192&lt;&gt;0,I1192&lt;&gt;0)*(F1192 + (F1192 = 0))*(G1192 + (G1192 = 0))*(H1192 + (H1192 = 0))*(I1192 + (I1192 = 0))</f>
        <v>150</v>
      </c>
      <c r="K1192" s="20"/>
      <c r="L1192" s="20"/>
      <c r="M1192" s="48"/>
    </row>
    <row r="1193" spans="1:13" x14ac:dyDescent="0.25">
      <c r="A1193" s="20"/>
      <c r="B1193" s="20"/>
      <c r="C1193" s="20"/>
      <c r="D1193" s="23"/>
      <c r="E1193" s="20"/>
      <c r="F1193" s="20"/>
      <c r="G1193" s="20"/>
      <c r="H1193" s="20"/>
      <c r="I1193" s="20"/>
      <c r="J1193" s="26" t="s">
        <v>38</v>
      </c>
      <c r="K1193" s="27">
        <f>SUM(J1188:J1192)</f>
        <v>754.57</v>
      </c>
      <c r="L1193" s="25">
        <v>27.92</v>
      </c>
      <c r="M1193" s="49">
        <f>ROUND(K1193*L1193,2)</f>
        <v>21067.59</v>
      </c>
    </row>
    <row r="1194" spans="1:13" x14ac:dyDescent="0.25">
      <c r="A1194" s="29"/>
      <c r="B1194" s="29"/>
      <c r="C1194" s="29"/>
      <c r="D1194" s="30"/>
      <c r="E1194" s="29"/>
      <c r="F1194" s="29"/>
      <c r="G1194" s="29"/>
      <c r="H1194" s="29"/>
      <c r="I1194" s="29"/>
      <c r="J1194" s="29"/>
      <c r="K1194" s="29"/>
      <c r="L1194" s="29"/>
      <c r="M1194" s="50"/>
    </row>
    <row r="1195" spans="1:13" x14ac:dyDescent="0.25">
      <c r="A1195" s="17" t="s">
        <v>53</v>
      </c>
      <c r="B1195" s="18" t="s">
        <v>21</v>
      </c>
      <c r="C1195" s="18" t="s">
        <v>22</v>
      </c>
      <c r="D1195" s="19" t="s">
        <v>54</v>
      </c>
      <c r="E1195" s="20"/>
      <c r="F1195" s="20"/>
      <c r="G1195" s="20"/>
      <c r="H1195" s="20"/>
      <c r="I1195" s="20"/>
      <c r="J1195" s="20"/>
      <c r="K1195" s="21">
        <f>K1198</f>
        <v>2.84</v>
      </c>
      <c r="L1195" s="22">
        <f>L1198</f>
        <v>19.54</v>
      </c>
      <c r="M1195" s="47">
        <f>M1198</f>
        <v>55.49</v>
      </c>
    </row>
    <row r="1196" spans="1:13" ht="45" x14ac:dyDescent="0.25">
      <c r="A1196" s="20"/>
      <c r="B1196" s="20"/>
      <c r="C1196" s="20"/>
      <c r="D1196" s="19" t="s">
        <v>55</v>
      </c>
      <c r="E1196" s="20"/>
      <c r="F1196" s="20"/>
      <c r="G1196" s="20"/>
      <c r="H1196" s="20"/>
      <c r="I1196" s="20"/>
      <c r="J1196" s="20"/>
      <c r="K1196" s="20"/>
      <c r="L1196" s="20"/>
      <c r="M1196" s="48"/>
    </row>
    <row r="1197" spans="1:13" x14ac:dyDescent="0.25">
      <c r="A1197" s="20"/>
      <c r="B1197" s="20"/>
      <c r="C1197" s="20"/>
      <c r="D1197" s="23"/>
      <c r="E1197" s="18" t="s">
        <v>468</v>
      </c>
      <c r="F1197" s="24">
        <v>4</v>
      </c>
      <c r="G1197" s="25">
        <v>0.71</v>
      </c>
      <c r="H1197" s="25">
        <v>0</v>
      </c>
      <c r="I1197" s="25">
        <v>0</v>
      </c>
      <c r="J1197" s="22">
        <f>OR(F1197&lt;&gt;0,G1197&lt;&gt;0,H1197&lt;&gt;0,I1197&lt;&gt;0)*(F1197 + (F1197 = 0))*(G1197 + (G1197 = 0))*(H1197 + (H1197 = 0))*(I1197 + (I1197 = 0))</f>
        <v>2.84</v>
      </c>
      <c r="K1197" s="20"/>
      <c r="L1197" s="20"/>
      <c r="M1197" s="48"/>
    </row>
    <row r="1198" spans="1:13" x14ac:dyDescent="0.25">
      <c r="A1198" s="20"/>
      <c r="B1198" s="20"/>
      <c r="C1198" s="20"/>
      <c r="D1198" s="23"/>
      <c r="E1198" s="20"/>
      <c r="F1198" s="20"/>
      <c r="G1198" s="20"/>
      <c r="H1198" s="20"/>
      <c r="I1198" s="20"/>
      <c r="J1198" s="26" t="s">
        <v>57</v>
      </c>
      <c r="K1198" s="27">
        <f>J1197</f>
        <v>2.84</v>
      </c>
      <c r="L1198" s="25">
        <v>19.54</v>
      </c>
      <c r="M1198" s="49">
        <f>ROUND(K1198*L1198,2)</f>
        <v>55.49</v>
      </c>
    </row>
    <row r="1199" spans="1:13" x14ac:dyDescent="0.25">
      <c r="A1199" s="29"/>
      <c r="B1199" s="29"/>
      <c r="C1199" s="29"/>
      <c r="D1199" s="30"/>
      <c r="E1199" s="29"/>
      <c r="F1199" s="29"/>
      <c r="G1199" s="29"/>
      <c r="H1199" s="29"/>
      <c r="I1199" s="29"/>
      <c r="J1199" s="29"/>
      <c r="K1199" s="29"/>
      <c r="L1199" s="29"/>
      <c r="M1199" s="50"/>
    </row>
    <row r="1200" spans="1:13" x14ac:dyDescent="0.25">
      <c r="A1200" s="17" t="s">
        <v>107</v>
      </c>
      <c r="B1200" s="18" t="s">
        <v>21</v>
      </c>
      <c r="C1200" s="18" t="s">
        <v>22</v>
      </c>
      <c r="D1200" s="19" t="s">
        <v>108</v>
      </c>
      <c r="E1200" s="20"/>
      <c r="F1200" s="20"/>
      <c r="G1200" s="20"/>
      <c r="H1200" s="20"/>
      <c r="I1200" s="20"/>
      <c r="J1200" s="20"/>
      <c r="K1200" s="21">
        <f>K1205</f>
        <v>22.56</v>
      </c>
      <c r="L1200" s="22">
        <f>L1205</f>
        <v>22.34</v>
      </c>
      <c r="M1200" s="47">
        <f>M1205</f>
        <v>503.99</v>
      </c>
    </row>
    <row r="1201" spans="1:13" ht="45" x14ac:dyDescent="0.25">
      <c r="A1201" s="20"/>
      <c r="B1201" s="20"/>
      <c r="C1201" s="20"/>
      <c r="D1201" s="19" t="s">
        <v>109</v>
      </c>
      <c r="E1201" s="20"/>
      <c r="F1201" s="20"/>
      <c r="G1201" s="20"/>
      <c r="H1201" s="20"/>
      <c r="I1201" s="20"/>
      <c r="J1201" s="20"/>
      <c r="K1201" s="20"/>
      <c r="L1201" s="20"/>
      <c r="M1201" s="48"/>
    </row>
    <row r="1202" spans="1:13" x14ac:dyDescent="0.25">
      <c r="A1202" s="20"/>
      <c r="B1202" s="20"/>
      <c r="C1202" s="20"/>
      <c r="D1202" s="23"/>
      <c r="E1202" s="18" t="s">
        <v>469</v>
      </c>
      <c r="F1202" s="24">
        <v>4</v>
      </c>
      <c r="G1202" s="25">
        <v>2.61</v>
      </c>
      <c r="H1202" s="25">
        <v>0</v>
      </c>
      <c r="I1202" s="25">
        <v>0</v>
      </c>
      <c r="J1202" s="22">
        <f>OR(F1202&lt;&gt;0,G1202&lt;&gt;0,H1202&lt;&gt;0,I1202&lt;&gt;0)*(F1202 + (F1202 = 0))*(G1202 + (G1202 = 0))*(H1202 + (H1202 = 0))*(I1202 + (I1202 = 0))</f>
        <v>10.44</v>
      </c>
      <c r="K1202" s="20"/>
      <c r="L1202" s="20"/>
      <c r="M1202" s="48"/>
    </row>
    <row r="1203" spans="1:13" x14ac:dyDescent="0.25">
      <c r="A1203" s="20"/>
      <c r="B1203" s="20"/>
      <c r="C1203" s="20"/>
      <c r="D1203" s="23"/>
      <c r="E1203" s="18" t="s">
        <v>470</v>
      </c>
      <c r="F1203" s="24">
        <v>4</v>
      </c>
      <c r="G1203" s="25">
        <v>2.61</v>
      </c>
      <c r="H1203" s="25">
        <v>0</v>
      </c>
      <c r="I1203" s="25">
        <v>0</v>
      </c>
      <c r="J1203" s="22">
        <f>OR(F1203&lt;&gt;0,G1203&lt;&gt;0,H1203&lt;&gt;0,I1203&lt;&gt;0)*(F1203 + (F1203 = 0))*(G1203 + (G1203 = 0))*(H1203 + (H1203 = 0))*(I1203 + (I1203 = 0))</f>
        <v>10.44</v>
      </c>
      <c r="K1203" s="20"/>
      <c r="L1203" s="20"/>
      <c r="M1203" s="48"/>
    </row>
    <row r="1204" spans="1:13" x14ac:dyDescent="0.25">
      <c r="A1204" s="20"/>
      <c r="B1204" s="20"/>
      <c r="C1204" s="20"/>
      <c r="D1204" s="23"/>
      <c r="E1204" s="18" t="s">
        <v>419</v>
      </c>
      <c r="F1204" s="24">
        <v>6</v>
      </c>
      <c r="G1204" s="25">
        <v>0.28000000000000003</v>
      </c>
      <c r="H1204" s="25">
        <v>0</v>
      </c>
      <c r="I1204" s="25">
        <v>0</v>
      </c>
      <c r="J1204" s="22">
        <f>OR(F1204&lt;&gt;0,G1204&lt;&gt;0,H1204&lt;&gt;0,I1204&lt;&gt;0)*(F1204 + (F1204 = 0))*(G1204 + (G1204 = 0))*(H1204 + (H1204 = 0))*(I1204 + (I1204 = 0))</f>
        <v>1.68</v>
      </c>
      <c r="K1204" s="20"/>
      <c r="L1204" s="20"/>
      <c r="M1204" s="48"/>
    </row>
    <row r="1205" spans="1:13" x14ac:dyDescent="0.25">
      <c r="A1205" s="20"/>
      <c r="B1205" s="20"/>
      <c r="C1205" s="20"/>
      <c r="D1205" s="23"/>
      <c r="E1205" s="20"/>
      <c r="F1205" s="20"/>
      <c r="G1205" s="20"/>
      <c r="H1205" s="20"/>
      <c r="I1205" s="20"/>
      <c r="J1205" s="26" t="s">
        <v>111</v>
      </c>
      <c r="K1205" s="27">
        <f>SUM(J1202:J1204)</f>
        <v>22.56</v>
      </c>
      <c r="L1205" s="25">
        <v>22.34</v>
      </c>
      <c r="M1205" s="49">
        <f>ROUND(K1205*L1205,2)</f>
        <v>503.99</v>
      </c>
    </row>
    <row r="1206" spans="1:13" x14ac:dyDescent="0.25">
      <c r="A1206" s="29"/>
      <c r="B1206" s="29"/>
      <c r="C1206" s="29"/>
      <c r="D1206" s="30"/>
      <c r="E1206" s="29"/>
      <c r="F1206" s="29"/>
      <c r="G1206" s="29"/>
      <c r="H1206" s="29"/>
      <c r="I1206" s="29"/>
      <c r="J1206" s="29"/>
      <c r="K1206" s="29"/>
      <c r="L1206" s="29"/>
      <c r="M1206" s="50"/>
    </row>
    <row r="1207" spans="1:13" x14ac:dyDescent="0.25">
      <c r="A1207" s="17" t="s">
        <v>285</v>
      </c>
      <c r="B1207" s="18" t="s">
        <v>21</v>
      </c>
      <c r="C1207" s="18" t="s">
        <v>59</v>
      </c>
      <c r="D1207" s="19" t="s">
        <v>286</v>
      </c>
      <c r="E1207" s="20"/>
      <c r="F1207" s="20"/>
      <c r="G1207" s="20"/>
      <c r="H1207" s="20"/>
      <c r="I1207" s="20"/>
      <c r="J1207" s="20"/>
      <c r="K1207" s="21">
        <f>K1210</f>
        <v>7.6</v>
      </c>
      <c r="L1207" s="22">
        <f>L1210</f>
        <v>90</v>
      </c>
      <c r="M1207" s="47">
        <f>M1210</f>
        <v>684</v>
      </c>
    </row>
    <row r="1208" spans="1:13" ht="45" x14ac:dyDescent="0.25">
      <c r="A1208" s="20"/>
      <c r="B1208" s="20"/>
      <c r="C1208" s="20"/>
      <c r="D1208" s="19" t="s">
        <v>287</v>
      </c>
      <c r="E1208" s="20"/>
      <c r="F1208" s="20"/>
      <c r="G1208" s="20"/>
      <c r="H1208" s="20"/>
      <c r="I1208" s="20"/>
      <c r="J1208" s="20"/>
      <c r="K1208" s="20"/>
      <c r="L1208" s="20"/>
      <c r="M1208" s="48"/>
    </row>
    <row r="1209" spans="1:13" x14ac:dyDescent="0.25">
      <c r="A1209" s="20"/>
      <c r="B1209" s="20"/>
      <c r="C1209" s="20"/>
      <c r="D1209" s="23"/>
      <c r="E1209" s="18" t="s">
        <v>467</v>
      </c>
      <c r="F1209" s="24">
        <v>20</v>
      </c>
      <c r="G1209" s="25">
        <v>0.38</v>
      </c>
      <c r="H1209" s="25">
        <v>0</v>
      </c>
      <c r="I1209" s="25">
        <v>0</v>
      </c>
      <c r="J1209" s="22">
        <f>OR(F1209&lt;&gt;0,G1209&lt;&gt;0,H1209&lt;&gt;0,I1209&lt;&gt;0)*(F1209 + (F1209 = 0))*(G1209 + (G1209 = 0))*(H1209 + (H1209 = 0))*(I1209 + (I1209 = 0))</f>
        <v>7.6</v>
      </c>
      <c r="K1209" s="20"/>
      <c r="L1209" s="20"/>
      <c r="M1209" s="48"/>
    </row>
    <row r="1210" spans="1:13" x14ac:dyDescent="0.25">
      <c r="A1210" s="20"/>
      <c r="B1210" s="20"/>
      <c r="C1210" s="20"/>
      <c r="D1210" s="23"/>
      <c r="E1210" s="20"/>
      <c r="F1210" s="20"/>
      <c r="G1210" s="20"/>
      <c r="H1210" s="20"/>
      <c r="I1210" s="20"/>
      <c r="J1210" s="26" t="s">
        <v>291</v>
      </c>
      <c r="K1210" s="27">
        <f>J1209</f>
        <v>7.6</v>
      </c>
      <c r="L1210" s="25">
        <v>90</v>
      </c>
      <c r="M1210" s="49">
        <f>ROUND(K1210*L1210,2)</f>
        <v>684</v>
      </c>
    </row>
    <row r="1211" spans="1:13" x14ac:dyDescent="0.25">
      <c r="A1211" s="29"/>
      <c r="B1211" s="29"/>
      <c r="C1211" s="29"/>
      <c r="D1211" s="30"/>
      <c r="E1211" s="29"/>
      <c r="F1211" s="29"/>
      <c r="G1211" s="29"/>
      <c r="H1211" s="29"/>
      <c r="I1211" s="29"/>
      <c r="J1211" s="29"/>
      <c r="K1211" s="29"/>
      <c r="L1211" s="29"/>
      <c r="M1211" s="50"/>
    </row>
    <row r="1212" spans="1:13" x14ac:dyDescent="0.25">
      <c r="A1212" s="17" t="s">
        <v>471</v>
      </c>
      <c r="B1212" s="18" t="s">
        <v>21</v>
      </c>
      <c r="C1212" s="18" t="s">
        <v>113</v>
      </c>
      <c r="D1212" s="19" t="s">
        <v>472</v>
      </c>
      <c r="E1212" s="20"/>
      <c r="F1212" s="20"/>
      <c r="G1212" s="20"/>
      <c r="H1212" s="20"/>
      <c r="I1212" s="20"/>
      <c r="J1212" s="20"/>
      <c r="K1212" s="21">
        <f>K1215</f>
        <v>6</v>
      </c>
      <c r="L1212" s="22">
        <f>L1215</f>
        <v>20</v>
      </c>
      <c r="M1212" s="47">
        <f>M1215</f>
        <v>120</v>
      </c>
    </row>
    <row r="1213" spans="1:13" ht="22.5" x14ac:dyDescent="0.25">
      <c r="A1213" s="20"/>
      <c r="B1213" s="20"/>
      <c r="C1213" s="20"/>
      <c r="D1213" s="19" t="s">
        <v>473</v>
      </c>
      <c r="E1213" s="20"/>
      <c r="F1213" s="20"/>
      <c r="G1213" s="20"/>
      <c r="H1213" s="20"/>
      <c r="I1213" s="20"/>
      <c r="J1213" s="20"/>
      <c r="K1213" s="20"/>
      <c r="L1213" s="20"/>
      <c r="M1213" s="48"/>
    </row>
    <row r="1214" spans="1:13" x14ac:dyDescent="0.25">
      <c r="A1214" s="20"/>
      <c r="B1214" s="20"/>
      <c r="C1214" s="20"/>
      <c r="D1214" s="23"/>
      <c r="E1214" s="18" t="s">
        <v>474</v>
      </c>
      <c r="F1214" s="24">
        <v>6</v>
      </c>
      <c r="G1214" s="25">
        <v>0</v>
      </c>
      <c r="H1214" s="25">
        <v>0</v>
      </c>
      <c r="I1214" s="25">
        <v>0</v>
      </c>
      <c r="J1214" s="22">
        <f>OR(F1214&lt;&gt;0,G1214&lt;&gt;0,H1214&lt;&gt;0,I1214&lt;&gt;0)*(F1214 + (F1214 = 0))*(G1214 + (G1214 = 0))*(H1214 + (H1214 = 0))*(I1214 + (I1214 = 0))</f>
        <v>6</v>
      </c>
      <c r="K1214" s="20"/>
      <c r="L1214" s="20"/>
      <c r="M1214" s="48"/>
    </row>
    <row r="1215" spans="1:13" x14ac:dyDescent="0.25">
      <c r="A1215" s="20"/>
      <c r="B1215" s="20"/>
      <c r="C1215" s="20"/>
      <c r="D1215" s="23"/>
      <c r="E1215" s="20"/>
      <c r="F1215" s="20"/>
      <c r="G1215" s="20"/>
      <c r="H1215" s="20"/>
      <c r="I1215" s="20"/>
      <c r="J1215" s="26" t="s">
        <v>475</v>
      </c>
      <c r="K1215" s="27">
        <f>J1214</f>
        <v>6</v>
      </c>
      <c r="L1215" s="25">
        <v>20</v>
      </c>
      <c r="M1215" s="49">
        <f>ROUND(K1215*L1215,2)</f>
        <v>120</v>
      </c>
    </row>
    <row r="1216" spans="1:13" x14ac:dyDescent="0.25">
      <c r="A1216" s="29"/>
      <c r="B1216" s="29"/>
      <c r="C1216" s="29"/>
      <c r="D1216" s="30"/>
      <c r="E1216" s="29"/>
      <c r="F1216" s="29"/>
      <c r="G1216" s="29"/>
      <c r="H1216" s="29"/>
      <c r="I1216" s="29"/>
      <c r="J1216" s="29"/>
      <c r="K1216" s="29"/>
      <c r="L1216" s="29"/>
      <c r="M1216" s="50"/>
    </row>
    <row r="1217" spans="1:13" x14ac:dyDescent="0.25">
      <c r="A1217" s="17" t="s">
        <v>82</v>
      </c>
      <c r="B1217" s="18" t="s">
        <v>21</v>
      </c>
      <c r="C1217" s="18" t="s">
        <v>29</v>
      </c>
      <c r="D1217" s="19" t="s">
        <v>83</v>
      </c>
      <c r="E1217" s="20"/>
      <c r="F1217" s="20"/>
      <c r="G1217" s="20"/>
      <c r="H1217" s="20"/>
      <c r="I1217" s="20"/>
      <c r="J1217" s="20"/>
      <c r="K1217" s="21">
        <f>K1220</f>
        <v>2.8</v>
      </c>
      <c r="L1217" s="22">
        <f>L1220</f>
        <v>157.01</v>
      </c>
      <c r="M1217" s="47">
        <f>M1220</f>
        <v>439.63</v>
      </c>
    </row>
    <row r="1218" spans="1:13" ht="67.5" x14ac:dyDescent="0.25">
      <c r="A1218" s="20"/>
      <c r="B1218" s="20"/>
      <c r="C1218" s="20"/>
      <c r="D1218" s="19" t="s">
        <v>84</v>
      </c>
      <c r="E1218" s="20"/>
      <c r="F1218" s="20"/>
      <c r="G1218" s="20"/>
      <c r="H1218" s="20"/>
      <c r="I1218" s="20"/>
      <c r="J1218" s="20"/>
      <c r="K1218" s="20"/>
      <c r="L1218" s="20"/>
      <c r="M1218" s="48"/>
    </row>
    <row r="1219" spans="1:13" x14ac:dyDescent="0.25">
      <c r="A1219" s="20"/>
      <c r="B1219" s="20"/>
      <c r="C1219" s="20"/>
      <c r="D1219" s="23"/>
      <c r="E1219" s="18" t="s">
        <v>414</v>
      </c>
      <c r="F1219" s="24">
        <v>1</v>
      </c>
      <c r="G1219" s="25">
        <v>2.8</v>
      </c>
      <c r="H1219" s="25">
        <v>0</v>
      </c>
      <c r="I1219" s="25">
        <v>0</v>
      </c>
      <c r="J1219" s="22">
        <f>OR(F1219&lt;&gt;0,G1219&lt;&gt;0,H1219&lt;&gt;0,I1219&lt;&gt;0)*(F1219 + (F1219 = 0))*(G1219 + (G1219 = 0))*(H1219 + (H1219 = 0))*(I1219 + (I1219 = 0))</f>
        <v>2.8</v>
      </c>
      <c r="K1219" s="20"/>
      <c r="L1219" s="20"/>
      <c r="M1219" s="48"/>
    </row>
    <row r="1220" spans="1:13" x14ac:dyDescent="0.25">
      <c r="A1220" s="20"/>
      <c r="B1220" s="20"/>
      <c r="C1220" s="20"/>
      <c r="D1220" s="23"/>
      <c r="E1220" s="20"/>
      <c r="F1220" s="20"/>
      <c r="G1220" s="20"/>
      <c r="H1220" s="20"/>
      <c r="I1220" s="20"/>
      <c r="J1220" s="26" t="s">
        <v>85</v>
      </c>
      <c r="K1220" s="27">
        <f>J1219</f>
        <v>2.8</v>
      </c>
      <c r="L1220" s="25">
        <v>157.01</v>
      </c>
      <c r="M1220" s="49">
        <f>ROUND(K1220*L1220,2)</f>
        <v>439.63</v>
      </c>
    </row>
    <row r="1221" spans="1:13" x14ac:dyDescent="0.25">
      <c r="A1221" s="29"/>
      <c r="B1221" s="29"/>
      <c r="C1221" s="29"/>
      <c r="D1221" s="30"/>
      <c r="E1221" s="29"/>
      <c r="F1221" s="29"/>
      <c r="G1221" s="29"/>
      <c r="H1221" s="29"/>
      <c r="I1221" s="29"/>
      <c r="J1221" s="29"/>
      <c r="K1221" s="29"/>
      <c r="L1221" s="29"/>
      <c r="M1221" s="50"/>
    </row>
    <row r="1222" spans="1:13" x14ac:dyDescent="0.25">
      <c r="A1222" s="17" t="s">
        <v>202</v>
      </c>
      <c r="B1222" s="18" t="s">
        <v>21</v>
      </c>
      <c r="C1222" s="18" t="s">
        <v>29</v>
      </c>
      <c r="D1222" s="19" t="s">
        <v>203</v>
      </c>
      <c r="E1222" s="20"/>
      <c r="F1222" s="20"/>
      <c r="G1222" s="20"/>
      <c r="H1222" s="20"/>
      <c r="I1222" s="20"/>
      <c r="J1222" s="20"/>
      <c r="K1222" s="21">
        <f>K1231</f>
        <v>11.97</v>
      </c>
      <c r="L1222" s="22">
        <f>L1231</f>
        <v>188.41</v>
      </c>
      <c r="M1222" s="47">
        <f>M1231</f>
        <v>2255.27</v>
      </c>
    </row>
    <row r="1223" spans="1:13" ht="78.75" x14ac:dyDescent="0.25">
      <c r="A1223" s="20"/>
      <c r="B1223" s="20"/>
      <c r="C1223" s="20"/>
      <c r="D1223" s="19" t="s">
        <v>204</v>
      </c>
      <c r="E1223" s="20"/>
      <c r="F1223" s="20"/>
      <c r="G1223" s="20"/>
      <c r="H1223" s="20"/>
      <c r="I1223" s="20"/>
      <c r="J1223" s="20"/>
      <c r="K1223" s="20"/>
      <c r="L1223" s="20"/>
      <c r="M1223" s="48"/>
    </row>
    <row r="1224" spans="1:13" x14ac:dyDescent="0.25">
      <c r="A1224" s="20"/>
      <c r="B1224" s="20"/>
      <c r="C1224" s="20"/>
      <c r="D1224" s="23"/>
      <c r="E1224" s="18" t="s">
        <v>71</v>
      </c>
      <c r="F1224" s="24">
        <v>1</v>
      </c>
      <c r="G1224" s="25">
        <v>0.75</v>
      </c>
      <c r="H1224" s="25">
        <v>0</v>
      </c>
      <c r="I1224" s="25">
        <v>0</v>
      </c>
      <c r="J1224" s="22">
        <f t="shared" ref="J1224:J1230" si="9">OR(F1224&lt;&gt;0,G1224&lt;&gt;0,H1224&lt;&gt;0,I1224&lt;&gt;0)*(F1224 + (F1224 = 0))*(G1224 + (G1224 = 0))*(H1224 + (H1224 = 0))*(I1224 + (I1224 = 0))</f>
        <v>0.75</v>
      </c>
      <c r="K1224" s="20"/>
      <c r="L1224" s="20"/>
      <c r="M1224" s="48"/>
    </row>
    <row r="1225" spans="1:13" x14ac:dyDescent="0.25">
      <c r="A1225" s="20"/>
      <c r="B1225" s="20"/>
      <c r="C1225" s="20"/>
      <c r="D1225" s="23"/>
      <c r="E1225" s="18" t="s">
        <v>288</v>
      </c>
      <c r="F1225" s="24">
        <v>1</v>
      </c>
      <c r="G1225" s="25">
        <v>2.3199999999999998</v>
      </c>
      <c r="H1225" s="25">
        <v>0</v>
      </c>
      <c r="I1225" s="25">
        <v>0</v>
      </c>
      <c r="J1225" s="22">
        <f t="shared" si="9"/>
        <v>2.3199999999999998</v>
      </c>
      <c r="K1225" s="20"/>
      <c r="L1225" s="20"/>
      <c r="M1225" s="48"/>
    </row>
    <row r="1226" spans="1:13" x14ac:dyDescent="0.25">
      <c r="A1226" s="20"/>
      <c r="B1226" s="20"/>
      <c r="C1226" s="20"/>
      <c r="D1226" s="23"/>
      <c r="E1226" s="18" t="s">
        <v>408</v>
      </c>
      <c r="F1226" s="24">
        <v>3</v>
      </c>
      <c r="G1226" s="25">
        <v>0.9</v>
      </c>
      <c r="H1226" s="25">
        <v>0</v>
      </c>
      <c r="I1226" s="25">
        <v>0</v>
      </c>
      <c r="J1226" s="22">
        <f t="shared" si="9"/>
        <v>2.7</v>
      </c>
      <c r="K1226" s="20"/>
      <c r="L1226" s="20"/>
      <c r="M1226" s="48"/>
    </row>
    <row r="1227" spans="1:13" x14ac:dyDescent="0.25">
      <c r="A1227" s="20"/>
      <c r="B1227" s="20"/>
      <c r="C1227" s="20"/>
      <c r="D1227" s="23"/>
      <c r="E1227" s="18" t="s">
        <v>464</v>
      </c>
      <c r="F1227" s="24">
        <v>1</v>
      </c>
      <c r="G1227" s="25">
        <v>1.6</v>
      </c>
      <c r="H1227" s="25">
        <v>0</v>
      </c>
      <c r="I1227" s="25">
        <v>0</v>
      </c>
      <c r="J1227" s="22">
        <f t="shared" si="9"/>
        <v>1.6</v>
      </c>
      <c r="K1227" s="20"/>
      <c r="L1227" s="20"/>
      <c r="M1227" s="48"/>
    </row>
    <row r="1228" spans="1:13" x14ac:dyDescent="0.25">
      <c r="A1228" s="20"/>
      <c r="B1228" s="20"/>
      <c r="C1228" s="20"/>
      <c r="D1228" s="23"/>
      <c r="E1228" s="18" t="s">
        <v>424</v>
      </c>
      <c r="F1228" s="24">
        <v>1</v>
      </c>
      <c r="G1228" s="25">
        <v>2.6</v>
      </c>
      <c r="H1228" s="25">
        <v>0</v>
      </c>
      <c r="I1228" s="25">
        <v>0</v>
      </c>
      <c r="J1228" s="22">
        <f t="shared" si="9"/>
        <v>2.6</v>
      </c>
      <c r="K1228" s="20"/>
      <c r="L1228" s="20"/>
      <c r="M1228" s="48"/>
    </row>
    <row r="1229" spans="1:13" x14ac:dyDescent="0.25">
      <c r="A1229" s="20"/>
      <c r="B1229" s="20"/>
      <c r="C1229" s="20"/>
      <c r="D1229" s="23"/>
      <c r="E1229" s="18" t="s">
        <v>476</v>
      </c>
      <c r="F1229" s="24">
        <v>1</v>
      </c>
      <c r="G1229" s="25">
        <v>0.6</v>
      </c>
      <c r="H1229" s="25">
        <v>0</v>
      </c>
      <c r="I1229" s="25">
        <v>0</v>
      </c>
      <c r="J1229" s="22">
        <f t="shared" si="9"/>
        <v>0.6</v>
      </c>
      <c r="K1229" s="20"/>
      <c r="L1229" s="20"/>
      <c r="M1229" s="48"/>
    </row>
    <row r="1230" spans="1:13" x14ac:dyDescent="0.25">
      <c r="A1230" s="20"/>
      <c r="B1230" s="20"/>
      <c r="C1230" s="20"/>
      <c r="D1230" s="23"/>
      <c r="E1230" s="18" t="s">
        <v>477</v>
      </c>
      <c r="F1230" s="24">
        <v>1</v>
      </c>
      <c r="G1230" s="25">
        <v>1.4</v>
      </c>
      <c r="H1230" s="25">
        <v>0</v>
      </c>
      <c r="I1230" s="25">
        <v>0</v>
      </c>
      <c r="J1230" s="22">
        <f t="shared" si="9"/>
        <v>1.4</v>
      </c>
      <c r="K1230" s="20"/>
      <c r="L1230" s="20"/>
      <c r="M1230" s="48"/>
    </row>
    <row r="1231" spans="1:13" x14ac:dyDescent="0.25">
      <c r="A1231" s="20"/>
      <c r="B1231" s="20"/>
      <c r="C1231" s="20"/>
      <c r="D1231" s="23"/>
      <c r="E1231" s="20"/>
      <c r="F1231" s="20"/>
      <c r="G1231" s="20"/>
      <c r="H1231" s="20"/>
      <c r="I1231" s="20"/>
      <c r="J1231" s="26" t="s">
        <v>209</v>
      </c>
      <c r="K1231" s="27">
        <f>SUM(J1224:J1230)</f>
        <v>11.97</v>
      </c>
      <c r="L1231" s="25">
        <v>188.41</v>
      </c>
      <c r="M1231" s="49">
        <f>ROUND(K1231*L1231,2)</f>
        <v>2255.27</v>
      </c>
    </row>
    <row r="1232" spans="1:13" x14ac:dyDescent="0.25">
      <c r="A1232" s="29"/>
      <c r="B1232" s="29"/>
      <c r="C1232" s="29"/>
      <c r="D1232" s="30"/>
      <c r="E1232" s="29"/>
      <c r="F1232" s="29"/>
      <c r="G1232" s="29"/>
      <c r="H1232" s="29"/>
      <c r="I1232" s="29"/>
      <c r="J1232" s="29"/>
      <c r="K1232" s="29"/>
      <c r="L1232" s="29"/>
      <c r="M1232" s="50"/>
    </row>
    <row r="1233" spans="1:13" x14ac:dyDescent="0.25">
      <c r="A1233" s="17" t="s">
        <v>63</v>
      </c>
      <c r="B1233" s="18" t="s">
        <v>21</v>
      </c>
      <c r="C1233" s="18" t="s">
        <v>64</v>
      </c>
      <c r="D1233" s="19" t="s">
        <v>65</v>
      </c>
      <c r="E1233" s="20"/>
      <c r="F1233" s="20"/>
      <c r="G1233" s="20"/>
      <c r="H1233" s="20"/>
      <c r="I1233" s="20"/>
      <c r="J1233" s="20"/>
      <c r="K1233" s="21">
        <f>K1238</f>
        <v>6</v>
      </c>
      <c r="L1233" s="22">
        <f>L1238</f>
        <v>49.5</v>
      </c>
      <c r="M1233" s="47">
        <f>M1238</f>
        <v>297</v>
      </c>
    </row>
    <row r="1234" spans="1:13" ht="33.75" x14ac:dyDescent="0.25">
      <c r="A1234" s="20"/>
      <c r="B1234" s="20"/>
      <c r="C1234" s="20"/>
      <c r="D1234" s="19" t="s">
        <v>66</v>
      </c>
      <c r="E1234" s="20"/>
      <c r="F1234" s="20"/>
      <c r="G1234" s="20"/>
      <c r="H1234" s="20"/>
      <c r="I1234" s="20"/>
      <c r="J1234" s="20"/>
      <c r="K1234" s="20"/>
      <c r="L1234" s="20"/>
      <c r="M1234" s="48"/>
    </row>
    <row r="1235" spans="1:13" x14ac:dyDescent="0.25">
      <c r="A1235" s="20"/>
      <c r="B1235" s="20"/>
      <c r="C1235" s="20"/>
      <c r="D1235" s="23"/>
      <c r="E1235" s="18" t="s">
        <v>412</v>
      </c>
      <c r="F1235" s="24">
        <v>2</v>
      </c>
      <c r="G1235" s="25">
        <v>0</v>
      </c>
      <c r="H1235" s="25">
        <v>0</v>
      </c>
      <c r="I1235" s="25">
        <v>0</v>
      </c>
      <c r="J1235" s="22">
        <f>OR(F1235&lt;&gt;0,G1235&lt;&gt;0,H1235&lt;&gt;0,I1235&lt;&gt;0)*(F1235 + (F1235 = 0))*(G1235 + (G1235 = 0))*(H1235 + (H1235 = 0))*(I1235 + (I1235 = 0))</f>
        <v>2</v>
      </c>
      <c r="K1235" s="20"/>
      <c r="L1235" s="20"/>
      <c r="M1235" s="48"/>
    </row>
    <row r="1236" spans="1:13" x14ac:dyDescent="0.25">
      <c r="A1236" s="20"/>
      <c r="B1236" s="20"/>
      <c r="C1236" s="20"/>
      <c r="D1236" s="23"/>
      <c r="E1236" s="18" t="s">
        <v>464</v>
      </c>
      <c r="F1236" s="24">
        <v>2</v>
      </c>
      <c r="G1236" s="25">
        <v>0</v>
      </c>
      <c r="H1236" s="25">
        <v>0</v>
      </c>
      <c r="I1236" s="25">
        <v>0</v>
      </c>
      <c r="J1236" s="22">
        <f>OR(F1236&lt;&gt;0,G1236&lt;&gt;0,H1236&lt;&gt;0,I1236&lt;&gt;0)*(F1236 + (F1236 = 0))*(G1236 + (G1236 = 0))*(H1236 + (H1236 = 0))*(I1236 + (I1236 = 0))</f>
        <v>2</v>
      </c>
      <c r="K1236" s="20"/>
      <c r="L1236" s="20"/>
      <c r="M1236" s="48"/>
    </row>
    <row r="1237" spans="1:13" x14ac:dyDescent="0.25">
      <c r="A1237" s="20"/>
      <c r="B1237" s="20"/>
      <c r="C1237" s="20"/>
      <c r="D1237" s="23"/>
      <c r="E1237" s="18" t="s">
        <v>424</v>
      </c>
      <c r="F1237" s="24">
        <v>2</v>
      </c>
      <c r="G1237" s="25">
        <v>0</v>
      </c>
      <c r="H1237" s="25">
        <v>0</v>
      </c>
      <c r="I1237" s="25">
        <v>0</v>
      </c>
      <c r="J1237" s="22">
        <f>OR(F1237&lt;&gt;0,G1237&lt;&gt;0,H1237&lt;&gt;0,I1237&lt;&gt;0)*(F1237 + (F1237 = 0))*(G1237 + (G1237 = 0))*(H1237 + (H1237 = 0))*(I1237 + (I1237 = 0))</f>
        <v>2</v>
      </c>
      <c r="K1237" s="20"/>
      <c r="L1237" s="20"/>
      <c r="M1237" s="48"/>
    </row>
    <row r="1238" spans="1:13" x14ac:dyDescent="0.25">
      <c r="A1238" s="20"/>
      <c r="B1238" s="20"/>
      <c r="C1238" s="20"/>
      <c r="D1238" s="23"/>
      <c r="E1238" s="20"/>
      <c r="F1238" s="20"/>
      <c r="G1238" s="20"/>
      <c r="H1238" s="20"/>
      <c r="I1238" s="20"/>
      <c r="J1238" s="26" t="s">
        <v>67</v>
      </c>
      <c r="K1238" s="27">
        <f>SUM(J1235:J1237)</f>
        <v>6</v>
      </c>
      <c r="L1238" s="25">
        <v>49.5</v>
      </c>
      <c r="M1238" s="49">
        <f>ROUND(K1238*L1238,2)</f>
        <v>297</v>
      </c>
    </row>
    <row r="1239" spans="1:13" x14ac:dyDescent="0.25">
      <c r="A1239" s="29"/>
      <c r="B1239" s="29"/>
      <c r="C1239" s="29"/>
      <c r="D1239" s="30"/>
      <c r="E1239" s="29"/>
      <c r="F1239" s="29"/>
      <c r="G1239" s="29"/>
      <c r="H1239" s="29"/>
      <c r="I1239" s="29"/>
      <c r="J1239" s="29"/>
      <c r="K1239" s="29"/>
      <c r="L1239" s="29"/>
      <c r="M1239" s="50"/>
    </row>
    <row r="1240" spans="1:13" x14ac:dyDescent="0.25">
      <c r="A1240" s="17" t="s">
        <v>58</v>
      </c>
      <c r="B1240" s="18" t="s">
        <v>21</v>
      </c>
      <c r="C1240" s="18" t="s">
        <v>59</v>
      </c>
      <c r="D1240" s="19" t="s">
        <v>60</v>
      </c>
      <c r="E1240" s="20"/>
      <c r="F1240" s="20"/>
      <c r="G1240" s="20"/>
      <c r="H1240" s="20"/>
      <c r="I1240" s="20"/>
      <c r="J1240" s="20"/>
      <c r="K1240" s="21">
        <f>K1245</f>
        <v>2.42</v>
      </c>
      <c r="L1240" s="22">
        <f>L1245</f>
        <v>204.11</v>
      </c>
      <c r="M1240" s="47">
        <f>M1245</f>
        <v>493.95</v>
      </c>
    </row>
    <row r="1241" spans="1:13" ht="56.25" x14ac:dyDescent="0.25">
      <c r="A1241" s="20"/>
      <c r="B1241" s="20"/>
      <c r="C1241" s="20"/>
      <c r="D1241" s="19" t="s">
        <v>61</v>
      </c>
      <c r="E1241" s="20"/>
      <c r="F1241" s="20"/>
      <c r="G1241" s="20"/>
      <c r="H1241" s="20"/>
      <c r="I1241" s="20"/>
      <c r="J1241" s="20"/>
      <c r="K1241" s="20"/>
      <c r="L1241" s="20"/>
      <c r="M1241" s="48"/>
    </row>
    <row r="1242" spans="1:13" x14ac:dyDescent="0.25">
      <c r="A1242" s="20"/>
      <c r="B1242" s="20"/>
      <c r="C1242" s="20"/>
      <c r="D1242" s="23"/>
      <c r="E1242" s="18" t="s">
        <v>412</v>
      </c>
      <c r="F1242" s="24">
        <v>1</v>
      </c>
      <c r="G1242" s="25">
        <v>0.6</v>
      </c>
      <c r="H1242" s="25">
        <v>0</v>
      </c>
      <c r="I1242" s="25">
        <v>1.1000000000000001</v>
      </c>
      <c r="J1242" s="22">
        <f>OR(F1242&lt;&gt;0,G1242&lt;&gt;0,H1242&lt;&gt;0,I1242&lt;&gt;0)*(F1242 + (F1242 = 0))*(G1242 + (G1242 = 0))*(H1242 + (H1242 = 0))*(I1242 + (I1242 = 0))</f>
        <v>0.66</v>
      </c>
      <c r="K1242" s="20"/>
      <c r="L1242" s="20"/>
      <c r="M1242" s="48"/>
    </row>
    <row r="1243" spans="1:13" x14ac:dyDescent="0.25">
      <c r="A1243" s="20"/>
      <c r="B1243" s="20"/>
      <c r="C1243" s="20"/>
      <c r="D1243" s="23"/>
      <c r="E1243" s="18" t="s">
        <v>464</v>
      </c>
      <c r="F1243" s="24">
        <v>1</v>
      </c>
      <c r="G1243" s="25">
        <v>0.8</v>
      </c>
      <c r="H1243" s="25">
        <v>0</v>
      </c>
      <c r="I1243" s="25">
        <v>1.1000000000000001</v>
      </c>
      <c r="J1243" s="22">
        <f>OR(F1243&lt;&gt;0,G1243&lt;&gt;0,H1243&lt;&gt;0,I1243&lt;&gt;0)*(F1243 + (F1243 = 0))*(G1243 + (G1243 = 0))*(H1243 + (H1243 = 0))*(I1243 + (I1243 = 0))</f>
        <v>0.88</v>
      </c>
      <c r="K1243" s="20"/>
      <c r="L1243" s="20"/>
      <c r="M1243" s="48"/>
    </row>
    <row r="1244" spans="1:13" x14ac:dyDescent="0.25">
      <c r="A1244" s="20"/>
      <c r="B1244" s="20"/>
      <c r="C1244" s="20"/>
      <c r="D1244" s="23"/>
      <c r="E1244" s="18" t="s">
        <v>424</v>
      </c>
      <c r="F1244" s="24">
        <v>1</v>
      </c>
      <c r="G1244" s="25">
        <v>0.8</v>
      </c>
      <c r="H1244" s="25">
        <v>0</v>
      </c>
      <c r="I1244" s="25">
        <v>1.1000000000000001</v>
      </c>
      <c r="J1244" s="22">
        <f>OR(F1244&lt;&gt;0,G1244&lt;&gt;0,H1244&lt;&gt;0,I1244&lt;&gt;0)*(F1244 + (F1244 = 0))*(G1244 + (G1244 = 0))*(H1244 + (H1244 = 0))*(I1244 + (I1244 = 0))</f>
        <v>0.88</v>
      </c>
      <c r="K1244" s="20"/>
      <c r="L1244" s="20"/>
      <c r="M1244" s="48"/>
    </row>
    <row r="1245" spans="1:13" x14ac:dyDescent="0.25">
      <c r="A1245" s="20"/>
      <c r="B1245" s="20"/>
      <c r="C1245" s="20"/>
      <c r="D1245" s="23"/>
      <c r="E1245" s="20"/>
      <c r="F1245" s="20"/>
      <c r="G1245" s="20"/>
      <c r="H1245" s="20"/>
      <c r="I1245" s="20"/>
      <c r="J1245" s="26" t="s">
        <v>62</v>
      </c>
      <c r="K1245" s="27">
        <f>SUM(J1242:J1244)</f>
        <v>2.42</v>
      </c>
      <c r="L1245" s="25">
        <v>204.11</v>
      </c>
      <c r="M1245" s="49">
        <f>ROUND(K1245*L1245,2)</f>
        <v>493.95</v>
      </c>
    </row>
    <row r="1246" spans="1:13" x14ac:dyDescent="0.25">
      <c r="A1246" s="29"/>
      <c r="B1246" s="29"/>
      <c r="C1246" s="29"/>
      <c r="D1246" s="30"/>
      <c r="E1246" s="29"/>
      <c r="F1246" s="29"/>
      <c r="G1246" s="29"/>
      <c r="H1246" s="29"/>
      <c r="I1246" s="29"/>
      <c r="J1246" s="29"/>
      <c r="K1246" s="29"/>
      <c r="L1246" s="29"/>
      <c r="M1246" s="50"/>
    </row>
    <row r="1247" spans="1:13" x14ac:dyDescent="0.25">
      <c r="A1247" s="17" t="s">
        <v>28</v>
      </c>
      <c r="B1247" s="18" t="s">
        <v>21</v>
      </c>
      <c r="C1247" s="18" t="s">
        <v>29</v>
      </c>
      <c r="D1247" s="19" t="s">
        <v>30</v>
      </c>
      <c r="E1247" s="20"/>
      <c r="F1247" s="20"/>
      <c r="G1247" s="20"/>
      <c r="H1247" s="20"/>
      <c r="I1247" s="20"/>
      <c r="J1247" s="20"/>
      <c r="K1247" s="21">
        <f>K1256</f>
        <v>258.2</v>
      </c>
      <c r="L1247" s="22">
        <f>L1256</f>
        <v>29.99</v>
      </c>
      <c r="M1247" s="47">
        <f>M1256</f>
        <v>7743.42</v>
      </c>
    </row>
    <row r="1248" spans="1:13" ht="45" x14ac:dyDescent="0.25">
      <c r="A1248" s="20"/>
      <c r="B1248" s="20"/>
      <c r="C1248" s="20"/>
      <c r="D1248" s="19" t="s">
        <v>31</v>
      </c>
      <c r="E1248" s="20"/>
      <c r="F1248" s="20"/>
      <c r="G1248" s="20"/>
      <c r="H1248" s="20"/>
      <c r="I1248" s="20"/>
      <c r="J1248" s="20"/>
      <c r="K1248" s="20"/>
      <c r="L1248" s="20"/>
      <c r="M1248" s="48"/>
    </row>
    <row r="1249" spans="1:13" x14ac:dyDescent="0.25">
      <c r="A1249" s="20"/>
      <c r="B1249" s="20"/>
      <c r="C1249" s="20"/>
      <c r="D1249" s="23"/>
      <c r="E1249" s="18" t="s">
        <v>326</v>
      </c>
      <c r="F1249" s="24">
        <v>2</v>
      </c>
      <c r="G1249" s="25">
        <v>73</v>
      </c>
      <c r="H1249" s="25">
        <v>0</v>
      </c>
      <c r="I1249" s="25">
        <v>0</v>
      </c>
      <c r="J1249" s="22">
        <f t="shared" ref="J1249:J1255" si="10">OR(F1249&lt;&gt;0,G1249&lt;&gt;0,H1249&lt;&gt;0,I1249&lt;&gt;0)*(F1249 + (F1249 = 0))*(G1249 + (G1249 = 0))*(H1249 + (H1249 = 0))*(I1249 + (I1249 = 0))</f>
        <v>146</v>
      </c>
      <c r="K1249" s="20"/>
      <c r="L1249" s="20"/>
      <c r="M1249" s="48"/>
    </row>
    <row r="1250" spans="1:13" x14ac:dyDescent="0.25">
      <c r="A1250" s="20"/>
      <c r="B1250" s="20"/>
      <c r="C1250" s="20"/>
      <c r="D1250" s="23"/>
      <c r="E1250" s="18" t="s">
        <v>16</v>
      </c>
      <c r="F1250" s="24">
        <v>1</v>
      </c>
      <c r="G1250" s="25">
        <v>48</v>
      </c>
      <c r="H1250" s="25">
        <v>0</v>
      </c>
      <c r="I1250" s="25">
        <v>0</v>
      </c>
      <c r="J1250" s="22">
        <f t="shared" si="10"/>
        <v>48</v>
      </c>
      <c r="K1250" s="20"/>
      <c r="L1250" s="20"/>
      <c r="M1250" s="48"/>
    </row>
    <row r="1251" spans="1:13" x14ac:dyDescent="0.25">
      <c r="A1251" s="20"/>
      <c r="B1251" s="20"/>
      <c r="C1251" s="20"/>
      <c r="D1251" s="23"/>
      <c r="E1251" s="18" t="s">
        <v>412</v>
      </c>
      <c r="F1251" s="24">
        <v>1</v>
      </c>
      <c r="G1251" s="25">
        <v>0.6</v>
      </c>
      <c r="H1251" s="25">
        <v>0</v>
      </c>
      <c r="I1251" s="25">
        <v>0</v>
      </c>
      <c r="J1251" s="22">
        <f t="shared" si="10"/>
        <v>0.6</v>
      </c>
      <c r="K1251" s="20"/>
      <c r="L1251" s="20"/>
      <c r="M1251" s="48"/>
    </row>
    <row r="1252" spans="1:13" x14ac:dyDescent="0.25">
      <c r="A1252" s="20"/>
      <c r="B1252" s="20"/>
      <c r="C1252" s="20"/>
      <c r="D1252" s="23"/>
      <c r="E1252" s="18" t="s">
        <v>463</v>
      </c>
      <c r="F1252" s="24">
        <v>1</v>
      </c>
      <c r="G1252" s="25">
        <v>10</v>
      </c>
      <c r="H1252" s="25">
        <v>0</v>
      </c>
      <c r="I1252" s="25">
        <v>0</v>
      </c>
      <c r="J1252" s="22">
        <f t="shared" si="10"/>
        <v>10</v>
      </c>
      <c r="K1252" s="20"/>
      <c r="L1252" s="20"/>
      <c r="M1252" s="48"/>
    </row>
    <row r="1253" spans="1:13" x14ac:dyDescent="0.25">
      <c r="A1253" s="20"/>
      <c r="B1253" s="20"/>
      <c r="C1253" s="20"/>
      <c r="D1253" s="23"/>
      <c r="E1253" s="18" t="s">
        <v>424</v>
      </c>
      <c r="F1253" s="24">
        <v>1</v>
      </c>
      <c r="G1253" s="25">
        <v>0.8</v>
      </c>
      <c r="H1253" s="25">
        <v>0</v>
      </c>
      <c r="I1253" s="25">
        <v>0</v>
      </c>
      <c r="J1253" s="22">
        <f t="shared" si="10"/>
        <v>0.8</v>
      </c>
      <c r="K1253" s="20"/>
      <c r="L1253" s="20"/>
      <c r="M1253" s="48"/>
    </row>
    <row r="1254" spans="1:13" x14ac:dyDescent="0.25">
      <c r="A1254" s="20"/>
      <c r="B1254" s="20"/>
      <c r="C1254" s="20"/>
      <c r="D1254" s="23"/>
      <c r="E1254" s="18" t="s">
        <v>414</v>
      </c>
      <c r="F1254" s="24">
        <v>1</v>
      </c>
      <c r="G1254" s="25">
        <v>2.8</v>
      </c>
      <c r="H1254" s="25">
        <v>0</v>
      </c>
      <c r="I1254" s="25">
        <v>0</v>
      </c>
      <c r="J1254" s="22">
        <f t="shared" si="10"/>
        <v>2.8</v>
      </c>
      <c r="K1254" s="20"/>
      <c r="L1254" s="20"/>
      <c r="M1254" s="48"/>
    </row>
    <row r="1255" spans="1:13" x14ac:dyDescent="0.25">
      <c r="A1255" s="20"/>
      <c r="B1255" s="20"/>
      <c r="C1255" s="20"/>
      <c r="D1255" s="23"/>
      <c r="E1255" s="18" t="s">
        <v>16</v>
      </c>
      <c r="F1255" s="24">
        <v>1</v>
      </c>
      <c r="G1255" s="25">
        <v>50</v>
      </c>
      <c r="H1255" s="25">
        <v>0</v>
      </c>
      <c r="I1255" s="25">
        <v>0</v>
      </c>
      <c r="J1255" s="22">
        <f t="shared" si="10"/>
        <v>50</v>
      </c>
      <c r="K1255" s="20"/>
      <c r="L1255" s="20"/>
      <c r="M1255" s="48"/>
    </row>
    <row r="1256" spans="1:13" x14ac:dyDescent="0.25">
      <c r="A1256" s="20"/>
      <c r="B1256" s="20"/>
      <c r="C1256" s="20"/>
      <c r="D1256" s="23"/>
      <c r="E1256" s="20"/>
      <c r="F1256" s="20"/>
      <c r="G1256" s="20"/>
      <c r="H1256" s="20"/>
      <c r="I1256" s="20"/>
      <c r="J1256" s="26" t="s">
        <v>33</v>
      </c>
      <c r="K1256" s="27">
        <f>SUM(J1249:J1255)</f>
        <v>258.2</v>
      </c>
      <c r="L1256" s="25">
        <v>29.99</v>
      </c>
      <c r="M1256" s="49">
        <f>ROUND(K1256*L1256,2)</f>
        <v>7743.42</v>
      </c>
    </row>
    <row r="1257" spans="1:13" x14ac:dyDescent="0.25">
      <c r="A1257" s="29"/>
      <c r="B1257" s="29"/>
      <c r="C1257" s="29"/>
      <c r="D1257" s="30"/>
      <c r="E1257" s="29"/>
      <c r="F1257" s="29"/>
      <c r="G1257" s="29"/>
      <c r="H1257" s="29"/>
      <c r="I1257" s="29"/>
      <c r="J1257" s="29"/>
      <c r="K1257" s="29"/>
      <c r="L1257" s="29"/>
      <c r="M1257" s="50"/>
    </row>
    <row r="1258" spans="1:13" x14ac:dyDescent="0.25">
      <c r="A1258" s="17" t="s">
        <v>210</v>
      </c>
      <c r="B1258" s="18" t="s">
        <v>21</v>
      </c>
      <c r="C1258" s="18" t="s">
        <v>29</v>
      </c>
      <c r="D1258" s="19" t="s">
        <v>211</v>
      </c>
      <c r="E1258" s="20"/>
      <c r="F1258" s="20"/>
      <c r="G1258" s="20"/>
      <c r="H1258" s="20"/>
      <c r="I1258" s="20"/>
      <c r="J1258" s="20"/>
      <c r="K1258" s="21">
        <f>K1268</f>
        <v>15.01</v>
      </c>
      <c r="L1258" s="22">
        <f>L1268</f>
        <v>35.99</v>
      </c>
      <c r="M1258" s="47">
        <f>M1268</f>
        <v>540.21</v>
      </c>
    </row>
    <row r="1259" spans="1:13" ht="56.25" x14ac:dyDescent="0.25">
      <c r="A1259" s="20"/>
      <c r="B1259" s="20"/>
      <c r="C1259" s="20"/>
      <c r="D1259" s="19" t="s">
        <v>212</v>
      </c>
      <c r="E1259" s="20"/>
      <c r="F1259" s="20"/>
      <c r="G1259" s="20"/>
      <c r="H1259" s="20"/>
      <c r="I1259" s="20"/>
      <c r="J1259" s="20"/>
      <c r="K1259" s="20"/>
      <c r="L1259" s="20"/>
      <c r="M1259" s="48"/>
    </row>
    <row r="1260" spans="1:13" x14ac:dyDescent="0.25">
      <c r="A1260" s="20"/>
      <c r="B1260" s="20"/>
      <c r="C1260" s="20"/>
      <c r="D1260" s="23"/>
      <c r="E1260" s="18" t="s">
        <v>71</v>
      </c>
      <c r="F1260" s="24">
        <v>1</v>
      </c>
      <c r="G1260" s="25">
        <v>0.75</v>
      </c>
      <c r="H1260" s="25">
        <v>0</v>
      </c>
      <c r="I1260" s="25">
        <v>0</v>
      </c>
      <c r="J1260" s="22">
        <f t="shared" ref="J1260:J1267" si="11">OR(F1260&lt;&gt;0,G1260&lt;&gt;0,H1260&lt;&gt;0,I1260&lt;&gt;0)*(F1260 + (F1260 = 0))*(G1260 + (G1260 = 0))*(H1260 + (H1260 = 0))*(I1260 + (I1260 = 0))</f>
        <v>0.75</v>
      </c>
      <c r="K1260" s="20"/>
      <c r="L1260" s="20"/>
      <c r="M1260" s="48"/>
    </row>
    <row r="1261" spans="1:13" x14ac:dyDescent="0.25">
      <c r="A1261" s="20"/>
      <c r="B1261" s="20"/>
      <c r="C1261" s="20"/>
      <c r="D1261" s="23"/>
      <c r="E1261" s="18" t="s">
        <v>301</v>
      </c>
      <c r="F1261" s="24">
        <v>1</v>
      </c>
      <c r="G1261" s="25">
        <v>2.14</v>
      </c>
      <c r="H1261" s="25">
        <v>0</v>
      </c>
      <c r="I1261" s="25">
        <v>0</v>
      </c>
      <c r="J1261" s="22">
        <f t="shared" si="11"/>
        <v>2.14</v>
      </c>
      <c r="K1261" s="20"/>
      <c r="L1261" s="20"/>
      <c r="M1261" s="48"/>
    </row>
    <row r="1262" spans="1:13" x14ac:dyDescent="0.25">
      <c r="A1262" s="20"/>
      <c r="B1262" s="20"/>
      <c r="C1262" s="20"/>
      <c r="D1262" s="23"/>
      <c r="E1262" s="18" t="s">
        <v>288</v>
      </c>
      <c r="F1262" s="24">
        <v>1</v>
      </c>
      <c r="G1262" s="25">
        <v>2.3199999999999998</v>
      </c>
      <c r="H1262" s="25">
        <v>0</v>
      </c>
      <c r="I1262" s="25">
        <v>0</v>
      </c>
      <c r="J1262" s="22">
        <f t="shared" si="11"/>
        <v>2.3199999999999998</v>
      </c>
      <c r="K1262" s="20"/>
      <c r="L1262" s="20"/>
      <c r="M1262" s="48"/>
    </row>
    <row r="1263" spans="1:13" x14ac:dyDescent="0.25">
      <c r="A1263" s="20"/>
      <c r="B1263" s="20"/>
      <c r="C1263" s="20"/>
      <c r="D1263" s="23"/>
      <c r="E1263" s="18" t="s">
        <v>416</v>
      </c>
      <c r="F1263" s="24">
        <v>4</v>
      </c>
      <c r="G1263" s="25">
        <v>0.9</v>
      </c>
      <c r="H1263" s="25">
        <v>0</v>
      </c>
      <c r="I1263" s="25">
        <v>0</v>
      </c>
      <c r="J1263" s="22">
        <f t="shared" si="11"/>
        <v>3.6</v>
      </c>
      <c r="K1263" s="20"/>
      <c r="L1263" s="20"/>
      <c r="M1263" s="48"/>
    </row>
    <row r="1264" spans="1:13" x14ac:dyDescent="0.25">
      <c r="A1264" s="20"/>
      <c r="B1264" s="20"/>
      <c r="C1264" s="20"/>
      <c r="D1264" s="23"/>
      <c r="E1264" s="18" t="s">
        <v>464</v>
      </c>
      <c r="F1264" s="24">
        <v>1</v>
      </c>
      <c r="G1264" s="25">
        <v>1.6</v>
      </c>
      <c r="H1264" s="25">
        <v>0</v>
      </c>
      <c r="I1264" s="25">
        <v>0</v>
      </c>
      <c r="J1264" s="22">
        <f t="shared" si="11"/>
        <v>1.6</v>
      </c>
      <c r="K1264" s="20"/>
      <c r="L1264" s="20"/>
      <c r="M1264" s="48"/>
    </row>
    <row r="1265" spans="1:13" x14ac:dyDescent="0.25">
      <c r="A1265" s="20"/>
      <c r="B1265" s="20"/>
      <c r="C1265" s="20"/>
      <c r="D1265" s="23"/>
      <c r="E1265" s="18" t="s">
        <v>424</v>
      </c>
      <c r="F1265" s="24">
        <v>1</v>
      </c>
      <c r="G1265" s="25">
        <v>2.6</v>
      </c>
      <c r="H1265" s="25">
        <v>0</v>
      </c>
      <c r="I1265" s="25">
        <v>0</v>
      </c>
      <c r="J1265" s="22">
        <f t="shared" si="11"/>
        <v>2.6</v>
      </c>
      <c r="K1265" s="20"/>
      <c r="L1265" s="20"/>
      <c r="M1265" s="48"/>
    </row>
    <row r="1266" spans="1:13" x14ac:dyDescent="0.25">
      <c r="A1266" s="20"/>
      <c r="B1266" s="20"/>
      <c r="C1266" s="20"/>
      <c r="D1266" s="23"/>
      <c r="E1266" s="18" t="s">
        <v>476</v>
      </c>
      <c r="F1266" s="24">
        <v>1</v>
      </c>
      <c r="G1266" s="25">
        <v>0.6</v>
      </c>
      <c r="H1266" s="25">
        <v>0</v>
      </c>
      <c r="I1266" s="25">
        <v>0</v>
      </c>
      <c r="J1266" s="22">
        <f t="shared" si="11"/>
        <v>0.6</v>
      </c>
      <c r="K1266" s="20"/>
      <c r="L1266" s="20"/>
      <c r="M1266" s="48"/>
    </row>
    <row r="1267" spans="1:13" x14ac:dyDescent="0.25">
      <c r="A1267" s="20"/>
      <c r="B1267" s="20"/>
      <c r="C1267" s="20"/>
      <c r="D1267" s="23"/>
      <c r="E1267" s="18" t="s">
        <v>477</v>
      </c>
      <c r="F1267" s="24">
        <v>1</v>
      </c>
      <c r="G1267" s="25">
        <v>1.4</v>
      </c>
      <c r="H1267" s="25">
        <v>0</v>
      </c>
      <c r="I1267" s="25">
        <v>0</v>
      </c>
      <c r="J1267" s="22">
        <f t="shared" si="11"/>
        <v>1.4</v>
      </c>
      <c r="K1267" s="20"/>
      <c r="L1267" s="20"/>
      <c r="M1267" s="48"/>
    </row>
    <row r="1268" spans="1:13" x14ac:dyDescent="0.25">
      <c r="A1268" s="20"/>
      <c r="B1268" s="20"/>
      <c r="C1268" s="20"/>
      <c r="D1268" s="23"/>
      <c r="E1268" s="20"/>
      <c r="F1268" s="20"/>
      <c r="G1268" s="20"/>
      <c r="H1268" s="20"/>
      <c r="I1268" s="20"/>
      <c r="J1268" s="26" t="s">
        <v>213</v>
      </c>
      <c r="K1268" s="27">
        <f>SUM(J1260:J1267)</f>
        <v>15.01</v>
      </c>
      <c r="L1268" s="25">
        <v>35.99</v>
      </c>
      <c r="M1268" s="49">
        <f>ROUND(K1268*L1268,2)</f>
        <v>540.21</v>
      </c>
    </row>
    <row r="1269" spans="1:13" x14ac:dyDescent="0.25">
      <c r="A1269" s="29"/>
      <c r="B1269" s="29"/>
      <c r="C1269" s="29"/>
      <c r="D1269" s="30"/>
      <c r="E1269" s="29"/>
      <c r="F1269" s="29"/>
      <c r="G1269" s="29"/>
      <c r="H1269" s="29"/>
      <c r="I1269" s="29"/>
      <c r="J1269" s="29"/>
      <c r="K1269" s="29"/>
      <c r="L1269" s="29"/>
      <c r="M1269" s="50"/>
    </row>
    <row r="1270" spans="1:13" x14ac:dyDescent="0.25">
      <c r="A1270" s="17" t="s">
        <v>379</v>
      </c>
      <c r="B1270" s="18" t="s">
        <v>21</v>
      </c>
      <c r="C1270" s="18" t="s">
        <v>59</v>
      </c>
      <c r="D1270" s="19" t="s">
        <v>380</v>
      </c>
      <c r="E1270" s="20"/>
      <c r="F1270" s="20"/>
      <c r="G1270" s="20"/>
      <c r="H1270" s="20"/>
      <c r="I1270" s="20"/>
      <c r="J1270" s="20"/>
      <c r="K1270" s="21">
        <f>K1276</f>
        <v>13.61</v>
      </c>
      <c r="L1270" s="22">
        <f>L1276</f>
        <v>252.23</v>
      </c>
      <c r="M1270" s="47">
        <f>M1276</f>
        <v>3432.85</v>
      </c>
    </row>
    <row r="1271" spans="1:13" ht="67.5" x14ac:dyDescent="0.25">
      <c r="A1271" s="20"/>
      <c r="B1271" s="20"/>
      <c r="C1271" s="20"/>
      <c r="D1271" s="19" t="s">
        <v>381</v>
      </c>
      <c r="E1271" s="20"/>
      <c r="F1271" s="20"/>
      <c r="G1271" s="20"/>
      <c r="H1271" s="20"/>
      <c r="I1271" s="20"/>
      <c r="J1271" s="20"/>
      <c r="K1271" s="20"/>
      <c r="L1271" s="20"/>
      <c r="M1271" s="48"/>
    </row>
    <row r="1272" spans="1:13" x14ac:dyDescent="0.25">
      <c r="A1272" s="20"/>
      <c r="B1272" s="20"/>
      <c r="C1272" s="20"/>
      <c r="D1272" s="23"/>
      <c r="E1272" s="18" t="s">
        <v>418</v>
      </c>
      <c r="F1272" s="24">
        <v>4</v>
      </c>
      <c r="G1272" s="25">
        <v>3.3</v>
      </c>
      <c r="H1272" s="25">
        <v>0.65</v>
      </c>
      <c r="I1272" s="25">
        <v>0</v>
      </c>
      <c r="J1272" s="22">
        <f>OR(F1272&lt;&gt;0,G1272&lt;&gt;0,H1272&lt;&gt;0,I1272&lt;&gt;0)*(F1272 + (F1272 = 0))*(G1272 + (G1272 = 0))*(H1272 + (H1272 = 0))*(I1272 + (I1272 = 0))</f>
        <v>8.58</v>
      </c>
      <c r="K1272" s="20"/>
      <c r="L1272" s="20"/>
      <c r="M1272" s="48"/>
    </row>
    <row r="1273" spans="1:13" x14ac:dyDescent="0.25">
      <c r="A1273" s="20"/>
      <c r="B1273" s="20"/>
      <c r="C1273" s="20"/>
      <c r="D1273" s="23"/>
      <c r="E1273" s="18" t="s">
        <v>16</v>
      </c>
      <c r="F1273" s="24">
        <v>4</v>
      </c>
      <c r="G1273" s="25">
        <v>0.32</v>
      </c>
      <c r="H1273" s="25">
        <v>0</v>
      </c>
      <c r="I1273" s="25">
        <v>0</v>
      </c>
      <c r="J1273" s="22">
        <f>OR(F1273&lt;&gt;0,G1273&lt;&gt;0,H1273&lt;&gt;0,I1273&lt;&gt;0)*(F1273 + (F1273 = 0))*(G1273 + (G1273 = 0))*(H1273 + (H1273 = 0))*(I1273 + (I1273 = 0))</f>
        <v>1.28</v>
      </c>
      <c r="K1273" s="20"/>
      <c r="L1273" s="20"/>
      <c r="M1273" s="48"/>
    </row>
    <row r="1274" spans="1:13" x14ac:dyDescent="0.25">
      <c r="A1274" s="20"/>
      <c r="B1274" s="20"/>
      <c r="C1274" s="20"/>
      <c r="D1274" s="23"/>
      <c r="E1274" s="18" t="s">
        <v>415</v>
      </c>
      <c r="F1274" s="24">
        <v>1</v>
      </c>
      <c r="G1274" s="25">
        <v>1.95</v>
      </c>
      <c r="H1274" s="25">
        <v>0.53</v>
      </c>
      <c r="I1274" s="25">
        <v>0</v>
      </c>
      <c r="J1274" s="22">
        <f>OR(F1274&lt;&gt;0,G1274&lt;&gt;0,H1274&lt;&gt;0,I1274&lt;&gt;0)*(F1274 + (F1274 = 0))*(G1274 + (G1274 = 0))*(H1274 + (H1274 = 0))*(I1274 + (I1274 = 0))</f>
        <v>1.03</v>
      </c>
      <c r="K1274" s="20"/>
      <c r="L1274" s="20"/>
      <c r="M1274" s="48"/>
    </row>
    <row r="1275" spans="1:13" x14ac:dyDescent="0.25">
      <c r="A1275" s="20"/>
      <c r="B1275" s="20"/>
      <c r="C1275" s="20"/>
      <c r="D1275" s="23"/>
      <c r="E1275" s="18" t="s">
        <v>16</v>
      </c>
      <c r="F1275" s="24">
        <v>1</v>
      </c>
      <c r="G1275" s="25">
        <v>1.85</v>
      </c>
      <c r="H1275" s="25">
        <v>1.47</v>
      </c>
      <c r="I1275" s="25">
        <v>0</v>
      </c>
      <c r="J1275" s="22">
        <f>OR(F1275&lt;&gt;0,G1275&lt;&gt;0,H1275&lt;&gt;0,I1275&lt;&gt;0)*(F1275 + (F1275 = 0))*(G1275 + (G1275 = 0))*(H1275 + (H1275 = 0))*(I1275 + (I1275 = 0))</f>
        <v>2.72</v>
      </c>
      <c r="K1275" s="20"/>
      <c r="L1275" s="20"/>
      <c r="M1275" s="48"/>
    </row>
    <row r="1276" spans="1:13" x14ac:dyDescent="0.25">
      <c r="A1276" s="20"/>
      <c r="B1276" s="20"/>
      <c r="C1276" s="20"/>
      <c r="D1276" s="23"/>
      <c r="E1276" s="20"/>
      <c r="F1276" s="20"/>
      <c r="G1276" s="20"/>
      <c r="H1276" s="20"/>
      <c r="I1276" s="20"/>
      <c r="J1276" s="26" t="s">
        <v>385</v>
      </c>
      <c r="K1276" s="27">
        <f>SUM(J1272:J1275)</f>
        <v>13.61</v>
      </c>
      <c r="L1276" s="25">
        <v>252.23</v>
      </c>
      <c r="M1276" s="49">
        <f>ROUND(K1276*L1276,2)</f>
        <v>3432.85</v>
      </c>
    </row>
    <row r="1277" spans="1:13" x14ac:dyDescent="0.25">
      <c r="A1277" s="29"/>
      <c r="B1277" s="29"/>
      <c r="C1277" s="29"/>
      <c r="D1277" s="30"/>
      <c r="E1277" s="29"/>
      <c r="F1277" s="29"/>
      <c r="G1277" s="29"/>
      <c r="H1277" s="29"/>
      <c r="I1277" s="29"/>
      <c r="J1277" s="29"/>
      <c r="K1277" s="29"/>
      <c r="L1277" s="29"/>
      <c r="M1277" s="50"/>
    </row>
    <row r="1278" spans="1:13" ht="22.5" x14ac:dyDescent="0.25">
      <c r="A1278" s="17" t="s">
        <v>182</v>
      </c>
      <c r="B1278" s="18" t="s">
        <v>21</v>
      </c>
      <c r="C1278" s="18" t="s">
        <v>59</v>
      </c>
      <c r="D1278" s="19" t="s">
        <v>183</v>
      </c>
      <c r="E1278" s="20"/>
      <c r="F1278" s="20"/>
      <c r="G1278" s="20"/>
      <c r="H1278" s="20"/>
      <c r="I1278" s="20"/>
      <c r="J1278" s="20"/>
      <c r="K1278" s="21">
        <f>K1283</f>
        <v>7.9</v>
      </c>
      <c r="L1278" s="22">
        <f>L1283</f>
        <v>302.68</v>
      </c>
      <c r="M1278" s="47">
        <f>M1283</f>
        <v>2391.17</v>
      </c>
    </row>
    <row r="1279" spans="1:13" ht="78.75" x14ac:dyDescent="0.25">
      <c r="A1279" s="20"/>
      <c r="B1279" s="20"/>
      <c r="C1279" s="20"/>
      <c r="D1279" s="19" t="s">
        <v>184</v>
      </c>
      <c r="E1279" s="20"/>
      <c r="F1279" s="20"/>
      <c r="G1279" s="20"/>
      <c r="H1279" s="20"/>
      <c r="I1279" s="20"/>
      <c r="J1279" s="20"/>
      <c r="K1279" s="20"/>
      <c r="L1279" s="20"/>
      <c r="M1279" s="48"/>
    </row>
    <row r="1280" spans="1:13" x14ac:dyDescent="0.25">
      <c r="A1280" s="20"/>
      <c r="B1280" s="20"/>
      <c r="C1280" s="20"/>
      <c r="D1280" s="23"/>
      <c r="E1280" s="18" t="s">
        <v>478</v>
      </c>
      <c r="F1280" s="24">
        <v>4</v>
      </c>
      <c r="G1280" s="25">
        <v>1.1499999999999999</v>
      </c>
      <c r="H1280" s="25">
        <v>0</v>
      </c>
      <c r="I1280" s="25">
        <v>0.52</v>
      </c>
      <c r="J1280" s="22">
        <f>OR(F1280&lt;&gt;0,G1280&lt;&gt;0,H1280&lt;&gt;0,I1280&lt;&gt;0)*(F1280 + (F1280 = 0))*(G1280 + (G1280 = 0))*(H1280 + (H1280 = 0))*(I1280 + (I1280 = 0))</f>
        <v>2.39</v>
      </c>
      <c r="K1280" s="20"/>
      <c r="L1280" s="20"/>
      <c r="M1280" s="48"/>
    </row>
    <row r="1281" spans="1:13" x14ac:dyDescent="0.25">
      <c r="A1281" s="20"/>
      <c r="B1281" s="20"/>
      <c r="C1281" s="20"/>
      <c r="D1281" s="23"/>
      <c r="E1281" s="18" t="s">
        <v>479</v>
      </c>
      <c r="F1281" s="24">
        <v>2</v>
      </c>
      <c r="G1281" s="25">
        <v>0.75</v>
      </c>
      <c r="H1281" s="25">
        <v>0</v>
      </c>
      <c r="I1281" s="25">
        <v>0.63</v>
      </c>
      <c r="J1281" s="22">
        <f>OR(F1281&lt;&gt;0,G1281&lt;&gt;0,H1281&lt;&gt;0,I1281&lt;&gt;0)*(F1281 + (F1281 = 0))*(G1281 + (G1281 = 0))*(H1281 + (H1281 = 0))*(I1281 + (I1281 = 0))</f>
        <v>0.95</v>
      </c>
      <c r="K1281" s="20"/>
      <c r="L1281" s="20"/>
      <c r="M1281" s="48"/>
    </row>
    <row r="1282" spans="1:13" x14ac:dyDescent="0.25">
      <c r="A1282" s="20"/>
      <c r="B1282" s="20"/>
      <c r="C1282" s="20"/>
      <c r="D1282" s="23"/>
      <c r="E1282" s="18" t="s">
        <v>419</v>
      </c>
      <c r="F1282" s="24">
        <v>3</v>
      </c>
      <c r="G1282" s="25">
        <v>1.6</v>
      </c>
      <c r="H1282" s="25">
        <v>0</v>
      </c>
      <c r="I1282" s="25">
        <v>0.95</v>
      </c>
      <c r="J1282" s="22">
        <f>OR(F1282&lt;&gt;0,G1282&lt;&gt;0,H1282&lt;&gt;0,I1282&lt;&gt;0)*(F1282 + (F1282 = 0))*(G1282 + (G1282 = 0))*(H1282 + (H1282 = 0))*(I1282 + (I1282 = 0))</f>
        <v>4.5599999999999996</v>
      </c>
      <c r="K1282" s="20"/>
      <c r="L1282" s="20"/>
      <c r="M1282" s="48"/>
    </row>
    <row r="1283" spans="1:13" x14ac:dyDescent="0.25">
      <c r="A1283" s="20"/>
      <c r="B1283" s="20"/>
      <c r="C1283" s="20"/>
      <c r="D1283" s="23"/>
      <c r="E1283" s="20"/>
      <c r="F1283" s="20"/>
      <c r="G1283" s="20"/>
      <c r="H1283" s="20"/>
      <c r="I1283" s="20"/>
      <c r="J1283" s="26" t="s">
        <v>186</v>
      </c>
      <c r="K1283" s="27">
        <f>SUM(J1280:J1282)</f>
        <v>7.9</v>
      </c>
      <c r="L1283" s="25">
        <v>302.68</v>
      </c>
      <c r="M1283" s="49">
        <f>ROUND(K1283*L1283,2)</f>
        <v>2391.17</v>
      </c>
    </row>
    <row r="1284" spans="1:13" x14ac:dyDescent="0.25">
      <c r="A1284" s="29"/>
      <c r="B1284" s="29"/>
      <c r="C1284" s="29"/>
      <c r="D1284" s="30"/>
      <c r="E1284" s="29"/>
      <c r="F1284" s="29"/>
      <c r="G1284" s="29"/>
      <c r="H1284" s="29"/>
      <c r="I1284" s="29"/>
      <c r="J1284" s="29"/>
      <c r="K1284" s="29"/>
      <c r="L1284" s="29"/>
      <c r="M1284" s="50"/>
    </row>
    <row r="1285" spans="1:13" x14ac:dyDescent="0.25">
      <c r="A1285" s="17" t="s">
        <v>386</v>
      </c>
      <c r="B1285" s="18" t="s">
        <v>21</v>
      </c>
      <c r="C1285" s="18" t="s">
        <v>113</v>
      </c>
      <c r="D1285" s="19" t="s">
        <v>387</v>
      </c>
      <c r="E1285" s="20"/>
      <c r="F1285" s="20"/>
      <c r="G1285" s="20"/>
      <c r="H1285" s="20"/>
      <c r="I1285" s="20"/>
      <c r="J1285" s="20"/>
      <c r="K1285" s="21">
        <f>K1288</f>
        <v>8</v>
      </c>
      <c r="L1285" s="22">
        <f>L1288</f>
        <v>34.200000000000003</v>
      </c>
      <c r="M1285" s="47">
        <f>M1288</f>
        <v>273.60000000000002</v>
      </c>
    </row>
    <row r="1286" spans="1:13" ht="33.75" x14ac:dyDescent="0.25">
      <c r="A1286" s="20"/>
      <c r="B1286" s="20"/>
      <c r="C1286" s="20"/>
      <c r="D1286" s="19" t="s">
        <v>388</v>
      </c>
      <c r="E1286" s="20"/>
      <c r="F1286" s="20"/>
      <c r="G1286" s="20"/>
      <c r="H1286" s="20"/>
      <c r="I1286" s="20"/>
      <c r="J1286" s="20"/>
      <c r="K1286" s="20"/>
      <c r="L1286" s="20"/>
      <c r="M1286" s="48"/>
    </row>
    <row r="1287" spans="1:13" x14ac:dyDescent="0.25">
      <c r="A1287" s="20"/>
      <c r="B1287" s="20"/>
      <c r="C1287" s="20"/>
      <c r="D1287" s="23"/>
      <c r="E1287" s="18" t="s">
        <v>418</v>
      </c>
      <c r="F1287" s="24">
        <v>8</v>
      </c>
      <c r="G1287" s="25">
        <v>0</v>
      </c>
      <c r="H1287" s="25">
        <v>0</v>
      </c>
      <c r="I1287" s="25">
        <v>0</v>
      </c>
      <c r="J1287" s="22">
        <f>OR(F1287&lt;&gt;0,G1287&lt;&gt;0,H1287&lt;&gt;0,I1287&lt;&gt;0)*(F1287 + (F1287 = 0))*(G1287 + (G1287 = 0))*(H1287 + (H1287 = 0))*(I1287 + (I1287 = 0))</f>
        <v>8</v>
      </c>
      <c r="K1287" s="20"/>
      <c r="L1287" s="20"/>
      <c r="M1287" s="48"/>
    </row>
    <row r="1288" spans="1:13" x14ac:dyDescent="0.25">
      <c r="A1288" s="20"/>
      <c r="B1288" s="20"/>
      <c r="C1288" s="20"/>
      <c r="D1288" s="23"/>
      <c r="E1288" s="20"/>
      <c r="F1288" s="20"/>
      <c r="G1288" s="20"/>
      <c r="H1288" s="20"/>
      <c r="I1288" s="20"/>
      <c r="J1288" s="26" t="s">
        <v>389</v>
      </c>
      <c r="K1288" s="27">
        <f>J1287</f>
        <v>8</v>
      </c>
      <c r="L1288" s="25">
        <v>34.200000000000003</v>
      </c>
      <c r="M1288" s="49">
        <f>ROUND(K1288*L1288,2)</f>
        <v>273.60000000000002</v>
      </c>
    </row>
    <row r="1289" spans="1:13" x14ac:dyDescent="0.25">
      <c r="A1289" s="29"/>
      <c r="B1289" s="29"/>
      <c r="C1289" s="29"/>
      <c r="D1289" s="30"/>
      <c r="E1289" s="29"/>
      <c r="F1289" s="29"/>
      <c r="G1289" s="29"/>
      <c r="H1289" s="29"/>
      <c r="I1289" s="29"/>
      <c r="J1289" s="29"/>
      <c r="K1289" s="29"/>
      <c r="L1289" s="29"/>
      <c r="M1289" s="50"/>
    </row>
    <row r="1290" spans="1:13" x14ac:dyDescent="0.25">
      <c r="A1290" s="17" t="s">
        <v>448</v>
      </c>
      <c r="B1290" s="18" t="s">
        <v>21</v>
      </c>
      <c r="C1290" s="18" t="s">
        <v>113</v>
      </c>
      <c r="D1290" s="19" t="s">
        <v>449</v>
      </c>
      <c r="E1290" s="20"/>
      <c r="F1290" s="20"/>
      <c r="G1290" s="20"/>
      <c r="H1290" s="20"/>
      <c r="I1290" s="20"/>
      <c r="J1290" s="20"/>
      <c r="K1290" s="21">
        <f>K1293</f>
        <v>1</v>
      </c>
      <c r="L1290" s="22">
        <f>L1293</f>
        <v>112</v>
      </c>
      <c r="M1290" s="47">
        <f>M1293</f>
        <v>112</v>
      </c>
    </row>
    <row r="1291" spans="1:13" ht="33.75" x14ac:dyDescent="0.25">
      <c r="A1291" s="20"/>
      <c r="B1291" s="20"/>
      <c r="C1291" s="20"/>
      <c r="D1291" s="19" t="s">
        <v>450</v>
      </c>
      <c r="E1291" s="20"/>
      <c r="F1291" s="20"/>
      <c r="G1291" s="20"/>
      <c r="H1291" s="20"/>
      <c r="I1291" s="20"/>
      <c r="J1291" s="20"/>
      <c r="K1291" s="20"/>
      <c r="L1291" s="20"/>
      <c r="M1291" s="48"/>
    </row>
    <row r="1292" spans="1:13" x14ac:dyDescent="0.25">
      <c r="A1292" s="20"/>
      <c r="B1292" s="20"/>
      <c r="C1292" s="20"/>
      <c r="D1292" s="23"/>
      <c r="E1292" s="18" t="s">
        <v>412</v>
      </c>
      <c r="F1292" s="24">
        <v>1</v>
      </c>
      <c r="G1292" s="25">
        <v>0</v>
      </c>
      <c r="H1292" s="25">
        <v>0</v>
      </c>
      <c r="I1292" s="25">
        <v>0</v>
      </c>
      <c r="J1292" s="22">
        <f>OR(F1292&lt;&gt;0,G1292&lt;&gt;0,H1292&lt;&gt;0,I1292&lt;&gt;0)*(F1292 + (F1292 = 0))*(G1292 + (G1292 = 0))*(H1292 + (H1292 = 0))*(I1292 + (I1292 = 0))</f>
        <v>1</v>
      </c>
      <c r="K1292" s="20"/>
      <c r="L1292" s="20"/>
      <c r="M1292" s="48"/>
    </row>
    <row r="1293" spans="1:13" x14ac:dyDescent="0.25">
      <c r="A1293" s="20"/>
      <c r="B1293" s="20"/>
      <c r="C1293" s="20"/>
      <c r="D1293" s="23"/>
      <c r="E1293" s="20"/>
      <c r="F1293" s="20"/>
      <c r="G1293" s="20"/>
      <c r="H1293" s="20"/>
      <c r="I1293" s="20"/>
      <c r="J1293" s="26" t="s">
        <v>480</v>
      </c>
      <c r="K1293" s="27">
        <f>J1292</f>
        <v>1</v>
      </c>
      <c r="L1293" s="25">
        <v>112</v>
      </c>
      <c r="M1293" s="49">
        <f>ROUND(K1293*L1293,2)</f>
        <v>112</v>
      </c>
    </row>
    <row r="1294" spans="1:13" x14ac:dyDescent="0.25">
      <c r="A1294" s="29"/>
      <c r="B1294" s="29"/>
      <c r="C1294" s="29"/>
      <c r="D1294" s="30"/>
      <c r="E1294" s="29"/>
      <c r="F1294" s="29"/>
      <c r="G1294" s="29"/>
      <c r="H1294" s="29"/>
      <c r="I1294" s="29"/>
      <c r="J1294" s="29"/>
      <c r="K1294" s="29"/>
      <c r="L1294" s="29"/>
      <c r="M1294" s="50"/>
    </row>
    <row r="1295" spans="1:13" x14ac:dyDescent="0.25">
      <c r="A1295" s="17" t="s">
        <v>49</v>
      </c>
      <c r="B1295" s="18" t="s">
        <v>21</v>
      </c>
      <c r="C1295" s="18" t="s">
        <v>29</v>
      </c>
      <c r="D1295" s="19" t="s">
        <v>50</v>
      </c>
      <c r="E1295" s="20"/>
      <c r="F1295" s="20"/>
      <c r="G1295" s="20"/>
      <c r="H1295" s="20"/>
      <c r="I1295" s="20"/>
      <c r="J1295" s="20"/>
      <c r="K1295" s="21">
        <f>K1298</f>
        <v>1.38</v>
      </c>
      <c r="L1295" s="22">
        <f>L1298</f>
        <v>217.15</v>
      </c>
      <c r="M1295" s="47">
        <f>M1298</f>
        <v>299.67</v>
      </c>
    </row>
    <row r="1296" spans="1:13" ht="45" x14ac:dyDescent="0.25">
      <c r="A1296" s="20"/>
      <c r="B1296" s="20"/>
      <c r="C1296" s="20"/>
      <c r="D1296" s="19" t="s">
        <v>51</v>
      </c>
      <c r="E1296" s="20"/>
      <c r="F1296" s="20"/>
      <c r="G1296" s="20"/>
      <c r="H1296" s="20"/>
      <c r="I1296" s="20"/>
      <c r="J1296" s="20"/>
      <c r="K1296" s="20"/>
      <c r="L1296" s="20"/>
      <c r="M1296" s="48"/>
    </row>
    <row r="1297" spans="1:13" x14ac:dyDescent="0.25">
      <c r="A1297" s="20"/>
      <c r="B1297" s="20"/>
      <c r="C1297" s="20"/>
      <c r="D1297" s="23"/>
      <c r="E1297" s="18" t="s">
        <v>412</v>
      </c>
      <c r="F1297" s="24">
        <v>1</v>
      </c>
      <c r="G1297" s="25">
        <v>1.38</v>
      </c>
      <c r="H1297" s="25">
        <v>0</v>
      </c>
      <c r="I1297" s="25">
        <v>0</v>
      </c>
      <c r="J1297" s="22">
        <f>OR(F1297&lt;&gt;0,G1297&lt;&gt;0,H1297&lt;&gt;0,I1297&lt;&gt;0)*(F1297 + (F1297 = 0))*(G1297 + (G1297 = 0))*(H1297 + (H1297 = 0))*(I1297 + (I1297 = 0))</f>
        <v>1.38</v>
      </c>
      <c r="K1297" s="20"/>
      <c r="L1297" s="20"/>
      <c r="M1297" s="48"/>
    </row>
    <row r="1298" spans="1:13" x14ac:dyDescent="0.25">
      <c r="A1298" s="20"/>
      <c r="B1298" s="20"/>
      <c r="C1298" s="20"/>
      <c r="D1298" s="23"/>
      <c r="E1298" s="20"/>
      <c r="F1298" s="20"/>
      <c r="G1298" s="20"/>
      <c r="H1298" s="20"/>
      <c r="I1298" s="20"/>
      <c r="J1298" s="26" t="s">
        <v>52</v>
      </c>
      <c r="K1298" s="27">
        <f>J1297</f>
        <v>1.38</v>
      </c>
      <c r="L1298" s="25">
        <v>217.15</v>
      </c>
      <c r="M1298" s="49">
        <f>ROUND(K1298*L1298,2)</f>
        <v>299.67</v>
      </c>
    </row>
    <row r="1299" spans="1:13" x14ac:dyDescent="0.25">
      <c r="A1299" s="29"/>
      <c r="B1299" s="29"/>
      <c r="C1299" s="29"/>
      <c r="D1299" s="30"/>
      <c r="E1299" s="29"/>
      <c r="F1299" s="29"/>
      <c r="G1299" s="29"/>
      <c r="H1299" s="29"/>
      <c r="I1299" s="29"/>
      <c r="J1299" s="29"/>
      <c r="K1299" s="29"/>
      <c r="L1299" s="29"/>
      <c r="M1299" s="50"/>
    </row>
    <row r="1300" spans="1:13" x14ac:dyDescent="0.25">
      <c r="A1300" s="17" t="s">
        <v>187</v>
      </c>
      <c r="B1300" s="18" t="s">
        <v>21</v>
      </c>
      <c r="C1300" s="18" t="s">
        <v>64</v>
      </c>
      <c r="D1300" s="19" t="s">
        <v>188</v>
      </c>
      <c r="E1300" s="20"/>
      <c r="F1300" s="20"/>
      <c r="G1300" s="20"/>
      <c r="H1300" s="20"/>
      <c r="I1300" s="20"/>
      <c r="J1300" s="20"/>
      <c r="K1300" s="21">
        <f>K1304</f>
        <v>6</v>
      </c>
      <c r="L1300" s="22">
        <f>L1304</f>
        <v>114.25</v>
      </c>
      <c r="M1300" s="47">
        <f>M1304</f>
        <v>685.5</v>
      </c>
    </row>
    <row r="1301" spans="1:13" ht="67.5" x14ac:dyDescent="0.25">
      <c r="A1301" s="20"/>
      <c r="B1301" s="20"/>
      <c r="C1301" s="20"/>
      <c r="D1301" s="19" t="s">
        <v>189</v>
      </c>
      <c r="E1301" s="20"/>
      <c r="F1301" s="20"/>
      <c r="G1301" s="20"/>
      <c r="H1301" s="20"/>
      <c r="I1301" s="20"/>
      <c r="J1301" s="20"/>
      <c r="K1301" s="20"/>
      <c r="L1301" s="20"/>
      <c r="M1301" s="48"/>
    </row>
    <row r="1302" spans="1:13" x14ac:dyDescent="0.25">
      <c r="A1302" s="20"/>
      <c r="B1302" s="20"/>
      <c r="C1302" s="20"/>
      <c r="D1302" s="23"/>
      <c r="E1302" s="18" t="s">
        <v>32</v>
      </c>
      <c r="F1302" s="24">
        <v>1</v>
      </c>
      <c r="G1302" s="25">
        <v>0</v>
      </c>
      <c r="H1302" s="25">
        <v>0</v>
      </c>
      <c r="I1302" s="25">
        <v>0</v>
      </c>
      <c r="J1302" s="22">
        <f>OR(F1302&lt;&gt;0,G1302&lt;&gt;0,H1302&lt;&gt;0,I1302&lt;&gt;0)*(F1302 + (F1302 = 0))*(G1302 + (G1302 = 0))*(H1302 + (H1302 = 0))*(I1302 + (I1302 = 0))</f>
        <v>1</v>
      </c>
      <c r="K1302" s="20"/>
      <c r="L1302" s="20"/>
      <c r="M1302" s="48"/>
    </row>
    <row r="1303" spans="1:13" x14ac:dyDescent="0.25">
      <c r="A1303" s="20"/>
      <c r="B1303" s="20"/>
      <c r="C1303" s="20"/>
      <c r="D1303" s="23"/>
      <c r="E1303" s="18" t="s">
        <v>42</v>
      </c>
      <c r="F1303" s="24">
        <v>5</v>
      </c>
      <c r="G1303" s="25">
        <v>0</v>
      </c>
      <c r="H1303" s="25">
        <v>0</v>
      </c>
      <c r="I1303" s="25">
        <v>0</v>
      </c>
      <c r="J1303" s="22">
        <f>OR(F1303&lt;&gt;0,G1303&lt;&gt;0,H1303&lt;&gt;0,I1303&lt;&gt;0)*(F1303 + (F1303 = 0))*(G1303 + (G1303 = 0))*(H1303 + (H1303 = 0))*(I1303 + (I1303 = 0))</f>
        <v>5</v>
      </c>
      <c r="K1303" s="20"/>
      <c r="L1303" s="20"/>
      <c r="M1303" s="48"/>
    </row>
    <row r="1304" spans="1:13" x14ac:dyDescent="0.25">
      <c r="A1304" s="20"/>
      <c r="B1304" s="20"/>
      <c r="C1304" s="20"/>
      <c r="D1304" s="23"/>
      <c r="E1304" s="20"/>
      <c r="F1304" s="20"/>
      <c r="G1304" s="20"/>
      <c r="H1304" s="20"/>
      <c r="I1304" s="20"/>
      <c r="J1304" s="26" t="s">
        <v>190</v>
      </c>
      <c r="K1304" s="27">
        <f>SUM(J1302:J1303)</f>
        <v>6</v>
      </c>
      <c r="L1304" s="25">
        <v>114.25</v>
      </c>
      <c r="M1304" s="49">
        <f>ROUND(K1304*L1304,2)</f>
        <v>685.5</v>
      </c>
    </row>
    <row r="1305" spans="1:13" x14ac:dyDescent="0.25">
      <c r="A1305" s="29"/>
      <c r="B1305" s="29"/>
      <c r="C1305" s="29"/>
      <c r="D1305" s="30"/>
      <c r="E1305" s="29"/>
      <c r="F1305" s="29"/>
      <c r="G1305" s="29"/>
      <c r="H1305" s="29"/>
      <c r="I1305" s="29"/>
      <c r="J1305" s="29"/>
      <c r="K1305" s="29"/>
      <c r="L1305" s="29"/>
      <c r="M1305" s="50"/>
    </row>
    <row r="1306" spans="1:13" x14ac:dyDescent="0.25">
      <c r="A1306" s="17" t="s">
        <v>68</v>
      </c>
      <c r="B1306" s="18" t="s">
        <v>21</v>
      </c>
      <c r="C1306" s="18" t="s">
        <v>59</v>
      </c>
      <c r="D1306" s="19" t="s">
        <v>69</v>
      </c>
      <c r="E1306" s="20"/>
      <c r="F1306" s="20"/>
      <c r="G1306" s="20"/>
      <c r="H1306" s="20"/>
      <c r="I1306" s="20"/>
      <c r="J1306" s="20"/>
      <c r="K1306" s="21">
        <f>K1315</f>
        <v>80.41</v>
      </c>
      <c r="L1306" s="22">
        <f>L1315</f>
        <v>70</v>
      </c>
      <c r="M1306" s="47">
        <f>M1315</f>
        <v>5628.7</v>
      </c>
    </row>
    <row r="1307" spans="1:13" ht="90" x14ac:dyDescent="0.25">
      <c r="A1307" s="20"/>
      <c r="B1307" s="20"/>
      <c r="C1307" s="20"/>
      <c r="D1307" s="19" t="s">
        <v>70</v>
      </c>
      <c r="E1307" s="20"/>
      <c r="F1307" s="20"/>
      <c r="G1307" s="20"/>
      <c r="H1307" s="20"/>
      <c r="I1307" s="20"/>
      <c r="J1307" s="20"/>
      <c r="K1307" s="20"/>
      <c r="L1307" s="20"/>
      <c r="M1307" s="48"/>
    </row>
    <row r="1308" spans="1:13" x14ac:dyDescent="0.25">
      <c r="A1308" s="20"/>
      <c r="B1308" s="20"/>
      <c r="C1308" s="20"/>
      <c r="D1308" s="23"/>
      <c r="E1308" s="18" t="s">
        <v>32</v>
      </c>
      <c r="F1308" s="24">
        <v>1</v>
      </c>
      <c r="G1308" s="25">
        <v>0.15</v>
      </c>
      <c r="H1308" s="25">
        <v>0.15</v>
      </c>
      <c r="I1308" s="25">
        <v>0</v>
      </c>
      <c r="J1308" s="22">
        <f t="shared" ref="J1308:J1314" si="12">OR(F1308&lt;&gt;0,G1308&lt;&gt;0,H1308&lt;&gt;0,I1308&lt;&gt;0)*(F1308 + (F1308 = 0))*(G1308 + (G1308 = 0))*(H1308 + (H1308 = 0))*(I1308 + (I1308 = 0))</f>
        <v>0.02</v>
      </c>
      <c r="K1308" s="20"/>
      <c r="L1308" s="20"/>
      <c r="M1308" s="48"/>
    </row>
    <row r="1309" spans="1:13" x14ac:dyDescent="0.25">
      <c r="A1309" s="20"/>
      <c r="B1309" s="20"/>
      <c r="C1309" s="20"/>
      <c r="D1309" s="23"/>
      <c r="E1309" s="18" t="s">
        <v>326</v>
      </c>
      <c r="F1309" s="24">
        <v>2</v>
      </c>
      <c r="G1309" s="25">
        <v>36.5</v>
      </c>
      <c r="H1309" s="25">
        <v>0.6</v>
      </c>
      <c r="I1309" s="25">
        <v>0</v>
      </c>
      <c r="J1309" s="22">
        <f t="shared" si="12"/>
        <v>43.8</v>
      </c>
      <c r="K1309" s="20"/>
      <c r="L1309" s="20"/>
      <c r="M1309" s="48"/>
    </row>
    <row r="1310" spans="1:13" x14ac:dyDescent="0.25">
      <c r="A1310" s="20"/>
      <c r="B1310" s="20"/>
      <c r="C1310" s="20"/>
      <c r="D1310" s="23"/>
      <c r="E1310" s="18" t="s">
        <v>16</v>
      </c>
      <c r="F1310" s="24">
        <v>1</v>
      </c>
      <c r="G1310" s="25">
        <v>24</v>
      </c>
      <c r="H1310" s="25">
        <v>0.6</v>
      </c>
      <c r="I1310" s="25">
        <v>0</v>
      </c>
      <c r="J1310" s="22">
        <f t="shared" si="12"/>
        <v>14.4</v>
      </c>
      <c r="K1310" s="20"/>
      <c r="L1310" s="20"/>
      <c r="M1310" s="48"/>
    </row>
    <row r="1311" spans="1:13" x14ac:dyDescent="0.25">
      <c r="A1311" s="20"/>
      <c r="B1311" s="20"/>
      <c r="C1311" s="20"/>
      <c r="D1311" s="23"/>
      <c r="E1311" s="18" t="s">
        <v>416</v>
      </c>
      <c r="F1311" s="24">
        <v>3</v>
      </c>
      <c r="G1311" s="25">
        <v>0.9</v>
      </c>
      <c r="H1311" s="25">
        <v>0.22</v>
      </c>
      <c r="I1311" s="25">
        <v>0</v>
      </c>
      <c r="J1311" s="22">
        <f t="shared" si="12"/>
        <v>0.59</v>
      </c>
      <c r="K1311" s="20"/>
      <c r="L1311" s="20"/>
      <c r="M1311" s="48"/>
    </row>
    <row r="1312" spans="1:13" x14ac:dyDescent="0.25">
      <c r="A1312" s="20"/>
      <c r="B1312" s="20"/>
      <c r="C1312" s="20"/>
      <c r="D1312" s="23"/>
      <c r="E1312" s="18" t="s">
        <v>464</v>
      </c>
      <c r="F1312" s="24">
        <v>1</v>
      </c>
      <c r="G1312" s="25">
        <v>1</v>
      </c>
      <c r="H1312" s="25">
        <v>0.8</v>
      </c>
      <c r="I1312" s="25">
        <v>0</v>
      </c>
      <c r="J1312" s="22">
        <f t="shared" si="12"/>
        <v>0.8</v>
      </c>
      <c r="K1312" s="20"/>
      <c r="L1312" s="20"/>
      <c r="M1312" s="48"/>
    </row>
    <row r="1313" spans="1:13" x14ac:dyDescent="0.25">
      <c r="A1313" s="20"/>
      <c r="B1313" s="20"/>
      <c r="C1313" s="20"/>
      <c r="D1313" s="23"/>
      <c r="E1313" s="18" t="s">
        <v>424</v>
      </c>
      <c r="F1313" s="24">
        <v>1</v>
      </c>
      <c r="G1313" s="25">
        <v>1</v>
      </c>
      <c r="H1313" s="25">
        <v>0.8</v>
      </c>
      <c r="I1313" s="25">
        <v>0</v>
      </c>
      <c r="J1313" s="22">
        <f t="shared" si="12"/>
        <v>0.8</v>
      </c>
      <c r="K1313" s="20"/>
      <c r="L1313" s="20"/>
      <c r="M1313" s="48"/>
    </row>
    <row r="1314" spans="1:13" x14ac:dyDescent="0.25">
      <c r="A1314" s="20"/>
      <c r="B1314" s="20"/>
      <c r="C1314" s="20"/>
      <c r="D1314" s="23"/>
      <c r="E1314" s="18" t="s">
        <v>16</v>
      </c>
      <c r="F1314" s="24">
        <v>1</v>
      </c>
      <c r="G1314" s="25">
        <v>20</v>
      </c>
      <c r="H1314" s="25">
        <v>0</v>
      </c>
      <c r="I1314" s="25">
        <v>0</v>
      </c>
      <c r="J1314" s="22">
        <f t="shared" si="12"/>
        <v>20</v>
      </c>
      <c r="K1314" s="20"/>
      <c r="L1314" s="20"/>
      <c r="M1314" s="48"/>
    </row>
    <row r="1315" spans="1:13" x14ac:dyDescent="0.25">
      <c r="A1315" s="20"/>
      <c r="B1315" s="20"/>
      <c r="C1315" s="20"/>
      <c r="D1315" s="23"/>
      <c r="E1315" s="20"/>
      <c r="F1315" s="20"/>
      <c r="G1315" s="20"/>
      <c r="H1315" s="20"/>
      <c r="I1315" s="20"/>
      <c r="J1315" s="26" t="s">
        <v>72</v>
      </c>
      <c r="K1315" s="27">
        <f>SUM(J1308:J1314)</f>
        <v>80.41</v>
      </c>
      <c r="L1315" s="25">
        <v>70</v>
      </c>
      <c r="M1315" s="49">
        <f>ROUND(K1315*L1315,2)</f>
        <v>5628.7</v>
      </c>
    </row>
    <row r="1316" spans="1:13" x14ac:dyDescent="0.25">
      <c r="A1316" s="29"/>
      <c r="B1316" s="29"/>
      <c r="C1316" s="29"/>
      <c r="D1316" s="30"/>
      <c r="E1316" s="29"/>
      <c r="F1316" s="29"/>
      <c r="G1316" s="29"/>
      <c r="H1316" s="29"/>
      <c r="I1316" s="29"/>
      <c r="J1316" s="29"/>
      <c r="K1316" s="29"/>
      <c r="L1316" s="29"/>
      <c r="M1316" s="50"/>
    </row>
    <row r="1317" spans="1:13" x14ac:dyDescent="0.25">
      <c r="A1317" s="17" t="s">
        <v>481</v>
      </c>
      <c r="B1317" s="18" t="s">
        <v>21</v>
      </c>
      <c r="C1317" s="18" t="s">
        <v>29</v>
      </c>
      <c r="D1317" s="19" t="s">
        <v>482</v>
      </c>
      <c r="E1317" s="20"/>
      <c r="F1317" s="20"/>
      <c r="G1317" s="20"/>
      <c r="H1317" s="20"/>
      <c r="I1317" s="20"/>
      <c r="J1317" s="20"/>
      <c r="K1317" s="21">
        <f>K1320</f>
        <v>2</v>
      </c>
      <c r="L1317" s="22">
        <f>L1320</f>
        <v>35</v>
      </c>
      <c r="M1317" s="47">
        <f>M1320</f>
        <v>70</v>
      </c>
    </row>
    <row r="1318" spans="1:13" ht="33.75" x14ac:dyDescent="0.25">
      <c r="A1318" s="20"/>
      <c r="B1318" s="20"/>
      <c r="C1318" s="20"/>
      <c r="D1318" s="19" t="s">
        <v>483</v>
      </c>
      <c r="E1318" s="20"/>
      <c r="F1318" s="20"/>
      <c r="G1318" s="20"/>
      <c r="H1318" s="20"/>
      <c r="I1318" s="20"/>
      <c r="J1318" s="20"/>
      <c r="K1318" s="20"/>
      <c r="L1318" s="20"/>
      <c r="M1318" s="48"/>
    </row>
    <row r="1319" spans="1:13" x14ac:dyDescent="0.25">
      <c r="A1319" s="20"/>
      <c r="B1319" s="20"/>
      <c r="C1319" s="20"/>
      <c r="D1319" s="23"/>
      <c r="E1319" s="18" t="s">
        <v>414</v>
      </c>
      <c r="F1319" s="24">
        <v>1</v>
      </c>
      <c r="G1319" s="25">
        <v>2</v>
      </c>
      <c r="H1319" s="25">
        <v>0</v>
      </c>
      <c r="I1319" s="25">
        <v>0</v>
      </c>
      <c r="J1319" s="22">
        <f>OR(F1319&lt;&gt;0,G1319&lt;&gt;0,H1319&lt;&gt;0,I1319&lt;&gt;0)*(F1319 + (F1319 = 0))*(G1319 + (G1319 = 0))*(H1319 + (H1319 = 0))*(I1319 + (I1319 = 0))</f>
        <v>2</v>
      </c>
      <c r="K1319" s="20"/>
      <c r="L1319" s="20"/>
      <c r="M1319" s="48"/>
    </row>
    <row r="1320" spans="1:13" x14ac:dyDescent="0.25">
      <c r="A1320" s="20"/>
      <c r="B1320" s="20"/>
      <c r="C1320" s="20"/>
      <c r="D1320" s="23"/>
      <c r="E1320" s="20"/>
      <c r="F1320" s="20"/>
      <c r="G1320" s="20"/>
      <c r="H1320" s="20"/>
      <c r="I1320" s="20"/>
      <c r="J1320" s="26" t="s">
        <v>484</v>
      </c>
      <c r="K1320" s="27">
        <f>J1319</f>
        <v>2</v>
      </c>
      <c r="L1320" s="25">
        <v>35</v>
      </c>
      <c r="M1320" s="49">
        <f>ROUND(K1320*L1320,2)</f>
        <v>70</v>
      </c>
    </row>
    <row r="1321" spans="1:13" x14ac:dyDescent="0.25">
      <c r="A1321" s="29"/>
      <c r="B1321" s="29"/>
      <c r="C1321" s="29"/>
      <c r="D1321" s="30"/>
      <c r="E1321" s="29"/>
      <c r="F1321" s="29"/>
      <c r="G1321" s="29"/>
      <c r="H1321" s="29"/>
      <c r="I1321" s="29"/>
      <c r="J1321" s="29"/>
      <c r="K1321" s="29"/>
      <c r="L1321" s="29"/>
      <c r="M1321" s="50"/>
    </row>
    <row r="1322" spans="1:13" x14ac:dyDescent="0.25">
      <c r="A1322" s="20"/>
      <c r="B1322" s="20"/>
      <c r="C1322" s="20"/>
      <c r="D1322" s="23"/>
      <c r="E1322" s="20"/>
      <c r="F1322" s="20"/>
      <c r="G1322" s="20"/>
      <c r="H1322" s="20"/>
      <c r="I1322" s="20"/>
      <c r="J1322" s="26" t="s">
        <v>485</v>
      </c>
      <c r="K1322" s="31">
        <v>1</v>
      </c>
      <c r="L1322" s="28">
        <f>M1159+M1164+M1169+M1179+M1186+M1195+M1200+M1207+M1212+M1217+M1222+M1233+M1240+M1247+M1258+M1270+M1278+M1285+M1290+M1295+M1300+M1306+M1317</f>
        <v>62742.92</v>
      </c>
      <c r="M1322" s="49">
        <f>ROUND(K1322*L1322,2)</f>
        <v>62742.92</v>
      </c>
    </row>
    <row r="1323" spans="1:13" x14ac:dyDescent="0.25">
      <c r="A1323" s="29"/>
      <c r="B1323" s="29"/>
      <c r="C1323" s="29"/>
      <c r="D1323" s="30"/>
      <c r="E1323" s="29"/>
      <c r="F1323" s="29"/>
      <c r="G1323" s="29"/>
      <c r="H1323" s="29"/>
      <c r="I1323" s="29"/>
      <c r="J1323" s="29"/>
      <c r="K1323" s="29"/>
      <c r="L1323" s="29"/>
      <c r="M1323" s="50"/>
    </row>
    <row r="1324" spans="1:13" x14ac:dyDescent="0.25">
      <c r="A1324" s="20"/>
      <c r="B1324" s="20"/>
      <c r="C1324" s="20"/>
      <c r="D1324" s="23"/>
      <c r="E1324" s="20"/>
      <c r="F1324" s="20"/>
      <c r="G1324" s="20"/>
      <c r="H1324" s="20"/>
      <c r="I1324" s="20"/>
      <c r="J1324" s="26" t="s">
        <v>486</v>
      </c>
      <c r="K1324" s="32">
        <v>1</v>
      </c>
      <c r="L1324" s="28">
        <f>M1158</f>
        <v>62742.92</v>
      </c>
      <c r="M1324" s="49">
        <f>ROUND(K1324*L1324,2)</f>
        <v>62742.92</v>
      </c>
    </row>
    <row r="1325" spans="1:13" x14ac:dyDescent="0.25">
      <c r="A1325" s="29"/>
      <c r="B1325" s="29"/>
      <c r="C1325" s="29"/>
      <c r="D1325" s="30"/>
      <c r="E1325" s="29"/>
      <c r="F1325" s="29"/>
      <c r="G1325" s="29"/>
      <c r="H1325" s="29"/>
      <c r="I1325" s="29"/>
      <c r="J1325" s="29"/>
      <c r="K1325" s="29"/>
      <c r="L1325" s="29"/>
      <c r="M1325" s="50"/>
    </row>
    <row r="1326" spans="1:13" collapsed="1" x14ac:dyDescent="0.25">
      <c r="A1326" s="7" t="s">
        <v>487</v>
      </c>
      <c r="B1326" s="7" t="s">
        <v>15</v>
      </c>
      <c r="C1326" s="7" t="s">
        <v>16</v>
      </c>
      <c r="D1326" s="8" t="s">
        <v>488</v>
      </c>
      <c r="E1326" s="9"/>
      <c r="F1326" s="9"/>
      <c r="G1326" s="9"/>
      <c r="H1326" s="9"/>
      <c r="I1326" s="9"/>
      <c r="J1326" s="9"/>
      <c r="K1326" s="10">
        <f>K1495</f>
        <v>1</v>
      </c>
      <c r="L1326" s="11">
        <f>L1495</f>
        <v>13628.41</v>
      </c>
      <c r="M1326" s="45">
        <f>M1495</f>
        <v>13628.41</v>
      </c>
    </row>
    <row r="1327" spans="1:13" x14ac:dyDescent="0.25">
      <c r="A1327" s="12" t="s">
        <v>489</v>
      </c>
      <c r="B1327" s="12" t="s">
        <v>15</v>
      </c>
      <c r="C1327" s="12" t="s">
        <v>16</v>
      </c>
      <c r="D1327" s="13" t="s">
        <v>19</v>
      </c>
      <c r="E1327" s="14"/>
      <c r="F1327" s="14"/>
      <c r="G1327" s="14"/>
      <c r="H1327" s="14"/>
      <c r="I1327" s="14"/>
      <c r="J1327" s="14"/>
      <c r="K1327" s="15">
        <f>K1493</f>
        <v>1</v>
      </c>
      <c r="L1327" s="16">
        <f>L1493</f>
        <v>13628.41</v>
      </c>
      <c r="M1327" s="46">
        <f>M1493</f>
        <v>13628.41</v>
      </c>
    </row>
    <row r="1328" spans="1:13" x14ac:dyDescent="0.25">
      <c r="A1328" s="17" t="s">
        <v>332</v>
      </c>
      <c r="B1328" s="18" t="s">
        <v>21</v>
      </c>
      <c r="C1328" s="18" t="s">
        <v>29</v>
      </c>
      <c r="D1328" s="19" t="s">
        <v>333</v>
      </c>
      <c r="E1328" s="20"/>
      <c r="F1328" s="20"/>
      <c r="G1328" s="20"/>
      <c r="H1328" s="20"/>
      <c r="I1328" s="20"/>
      <c r="J1328" s="20"/>
      <c r="K1328" s="21">
        <f>K1332</f>
        <v>14.2</v>
      </c>
      <c r="L1328" s="22">
        <f>L1332</f>
        <v>31.65</v>
      </c>
      <c r="M1328" s="47">
        <f>M1332</f>
        <v>449.43</v>
      </c>
    </row>
    <row r="1329" spans="1:13" ht="45" x14ac:dyDescent="0.25">
      <c r="A1329" s="20"/>
      <c r="B1329" s="20"/>
      <c r="C1329" s="20"/>
      <c r="D1329" s="19" t="s">
        <v>334</v>
      </c>
      <c r="E1329" s="20"/>
      <c r="F1329" s="20"/>
      <c r="G1329" s="20"/>
      <c r="H1329" s="20"/>
      <c r="I1329" s="20"/>
      <c r="J1329" s="20"/>
      <c r="K1329" s="20"/>
      <c r="L1329" s="20"/>
      <c r="M1329" s="48"/>
    </row>
    <row r="1330" spans="1:13" x14ac:dyDescent="0.25">
      <c r="A1330" s="20"/>
      <c r="B1330" s="20"/>
      <c r="C1330" s="20"/>
      <c r="D1330" s="23"/>
      <c r="E1330" s="18" t="s">
        <v>415</v>
      </c>
      <c r="F1330" s="24">
        <v>1</v>
      </c>
      <c r="G1330" s="25">
        <v>10.6</v>
      </c>
      <c r="H1330" s="25">
        <v>0</v>
      </c>
      <c r="I1330" s="25">
        <v>0</v>
      </c>
      <c r="J1330" s="22">
        <f>OR(F1330&lt;&gt;0,G1330&lt;&gt;0,H1330&lt;&gt;0,I1330&lt;&gt;0)*(F1330 + (F1330 = 0))*(G1330 + (G1330 = 0))*(H1330 + (H1330 = 0))*(I1330 + (I1330 = 0))</f>
        <v>10.6</v>
      </c>
      <c r="K1330" s="20"/>
      <c r="L1330" s="20"/>
      <c r="M1330" s="48"/>
    </row>
    <row r="1331" spans="1:13" x14ac:dyDescent="0.25">
      <c r="A1331" s="20"/>
      <c r="B1331" s="20"/>
      <c r="C1331" s="20"/>
      <c r="D1331" s="23"/>
      <c r="E1331" s="18" t="s">
        <v>280</v>
      </c>
      <c r="F1331" s="24">
        <v>1</v>
      </c>
      <c r="G1331" s="25">
        <v>3.6</v>
      </c>
      <c r="H1331" s="25">
        <v>0</v>
      </c>
      <c r="I1331" s="25">
        <v>0</v>
      </c>
      <c r="J1331" s="22">
        <f>OR(F1331&lt;&gt;0,G1331&lt;&gt;0,H1331&lt;&gt;0,I1331&lt;&gt;0)*(F1331 + (F1331 = 0))*(G1331 + (G1331 = 0))*(H1331 + (H1331 = 0))*(I1331 + (I1331 = 0))</f>
        <v>3.6</v>
      </c>
      <c r="K1331" s="20"/>
      <c r="L1331" s="20"/>
      <c r="M1331" s="48"/>
    </row>
    <row r="1332" spans="1:13" x14ac:dyDescent="0.25">
      <c r="A1332" s="20"/>
      <c r="B1332" s="20"/>
      <c r="C1332" s="20"/>
      <c r="D1332" s="23"/>
      <c r="E1332" s="20"/>
      <c r="F1332" s="20"/>
      <c r="G1332" s="20"/>
      <c r="H1332" s="20"/>
      <c r="I1332" s="20"/>
      <c r="J1332" s="26" t="s">
        <v>335</v>
      </c>
      <c r="K1332" s="27">
        <f>SUM(J1330:J1331)</f>
        <v>14.2</v>
      </c>
      <c r="L1332" s="25">
        <v>31.65</v>
      </c>
      <c r="M1332" s="49">
        <f>ROUND(K1332*L1332,2)</f>
        <v>449.43</v>
      </c>
    </row>
    <row r="1333" spans="1:13" x14ac:dyDescent="0.25">
      <c r="A1333" s="29"/>
      <c r="B1333" s="29"/>
      <c r="C1333" s="29"/>
      <c r="D1333" s="30"/>
      <c r="E1333" s="29"/>
      <c r="F1333" s="29"/>
      <c r="G1333" s="29"/>
      <c r="H1333" s="29"/>
      <c r="I1333" s="29"/>
      <c r="J1333" s="29"/>
      <c r="K1333" s="29"/>
      <c r="L1333" s="29"/>
      <c r="M1333" s="50"/>
    </row>
    <row r="1334" spans="1:13" x14ac:dyDescent="0.25">
      <c r="A1334" s="17" t="s">
        <v>409</v>
      </c>
      <c r="B1334" s="18" t="s">
        <v>21</v>
      </c>
      <c r="C1334" s="18" t="s">
        <v>29</v>
      </c>
      <c r="D1334" s="19" t="s">
        <v>410</v>
      </c>
      <c r="E1334" s="20"/>
      <c r="F1334" s="20"/>
      <c r="G1334" s="20"/>
      <c r="H1334" s="20"/>
      <c r="I1334" s="20"/>
      <c r="J1334" s="20"/>
      <c r="K1334" s="21">
        <f>K1337</f>
        <v>32</v>
      </c>
      <c r="L1334" s="22">
        <f>L1337</f>
        <v>10.55</v>
      </c>
      <c r="M1334" s="47">
        <f>M1337</f>
        <v>337.6</v>
      </c>
    </row>
    <row r="1335" spans="1:13" ht="45" x14ac:dyDescent="0.25">
      <c r="A1335" s="20"/>
      <c r="B1335" s="20"/>
      <c r="C1335" s="20"/>
      <c r="D1335" s="19" t="s">
        <v>411</v>
      </c>
      <c r="E1335" s="20"/>
      <c r="F1335" s="20"/>
      <c r="G1335" s="20"/>
      <c r="H1335" s="20"/>
      <c r="I1335" s="20"/>
      <c r="J1335" s="20"/>
      <c r="K1335" s="20"/>
      <c r="L1335" s="20"/>
      <c r="M1335" s="48"/>
    </row>
    <row r="1336" spans="1:13" x14ac:dyDescent="0.25">
      <c r="A1336" s="20"/>
      <c r="B1336" s="20"/>
      <c r="C1336" s="20"/>
      <c r="D1336" s="23"/>
      <c r="E1336" s="18" t="s">
        <v>42</v>
      </c>
      <c r="F1336" s="24">
        <v>2</v>
      </c>
      <c r="G1336" s="25">
        <v>16</v>
      </c>
      <c r="H1336" s="25">
        <v>0</v>
      </c>
      <c r="I1336" s="25">
        <v>0</v>
      </c>
      <c r="J1336" s="22">
        <f>OR(F1336&lt;&gt;0,G1336&lt;&gt;0,H1336&lt;&gt;0,I1336&lt;&gt;0)*(F1336 + (F1336 = 0))*(G1336 + (G1336 = 0))*(H1336 + (H1336 = 0))*(I1336 + (I1336 = 0))</f>
        <v>32</v>
      </c>
      <c r="K1336" s="20"/>
      <c r="L1336" s="20"/>
      <c r="M1336" s="48"/>
    </row>
    <row r="1337" spans="1:13" x14ac:dyDescent="0.25">
      <c r="A1337" s="20"/>
      <c r="B1337" s="20"/>
      <c r="C1337" s="20"/>
      <c r="D1337" s="23"/>
      <c r="E1337" s="20"/>
      <c r="F1337" s="20"/>
      <c r="G1337" s="20"/>
      <c r="H1337" s="20"/>
      <c r="I1337" s="20"/>
      <c r="J1337" s="26" t="s">
        <v>413</v>
      </c>
      <c r="K1337" s="27">
        <f>J1336</f>
        <v>32</v>
      </c>
      <c r="L1337" s="25">
        <v>10.55</v>
      </c>
      <c r="M1337" s="49">
        <f>ROUND(K1337*L1337,2)</f>
        <v>337.6</v>
      </c>
    </row>
    <row r="1338" spans="1:13" x14ac:dyDescent="0.25">
      <c r="A1338" s="29"/>
      <c r="B1338" s="29"/>
      <c r="C1338" s="29"/>
      <c r="D1338" s="30"/>
      <c r="E1338" s="29"/>
      <c r="F1338" s="29"/>
      <c r="G1338" s="29"/>
      <c r="H1338" s="29"/>
      <c r="I1338" s="29"/>
      <c r="J1338" s="29"/>
      <c r="K1338" s="29"/>
      <c r="L1338" s="29"/>
      <c r="M1338" s="50"/>
    </row>
    <row r="1339" spans="1:13" x14ac:dyDescent="0.25">
      <c r="A1339" s="17" t="s">
        <v>322</v>
      </c>
      <c r="B1339" s="18" t="s">
        <v>21</v>
      </c>
      <c r="C1339" s="18" t="s">
        <v>64</v>
      </c>
      <c r="D1339" s="19" t="s">
        <v>323</v>
      </c>
      <c r="E1339" s="20"/>
      <c r="F1339" s="20"/>
      <c r="G1339" s="20"/>
      <c r="H1339" s="20"/>
      <c r="I1339" s="20"/>
      <c r="J1339" s="20"/>
      <c r="K1339" s="31">
        <v>0</v>
      </c>
      <c r="L1339" s="25">
        <v>9.5</v>
      </c>
      <c r="M1339" s="47">
        <f>ROUND(K1339*L1339,2)</f>
        <v>0</v>
      </c>
    </row>
    <row r="1340" spans="1:13" ht="45" x14ac:dyDescent="0.25">
      <c r="A1340" s="20"/>
      <c r="B1340" s="20"/>
      <c r="C1340" s="20"/>
      <c r="D1340" s="19" t="s">
        <v>324</v>
      </c>
      <c r="E1340" s="20"/>
      <c r="F1340" s="20"/>
      <c r="G1340" s="20"/>
      <c r="H1340" s="20"/>
      <c r="I1340" s="20"/>
      <c r="J1340" s="20"/>
      <c r="K1340" s="20"/>
      <c r="L1340" s="20"/>
      <c r="M1340" s="48"/>
    </row>
    <row r="1341" spans="1:13" x14ac:dyDescent="0.25">
      <c r="A1341" s="17" t="s">
        <v>39</v>
      </c>
      <c r="B1341" s="18" t="s">
        <v>21</v>
      </c>
      <c r="C1341" s="18" t="s">
        <v>29</v>
      </c>
      <c r="D1341" s="19" t="s">
        <v>40</v>
      </c>
      <c r="E1341" s="20"/>
      <c r="F1341" s="20"/>
      <c r="G1341" s="20"/>
      <c r="H1341" s="20"/>
      <c r="I1341" s="20"/>
      <c r="J1341" s="20"/>
      <c r="K1341" s="21">
        <f>K1344</f>
        <v>13.5</v>
      </c>
      <c r="L1341" s="22">
        <f>L1344</f>
        <v>41.15</v>
      </c>
      <c r="M1341" s="47">
        <f>M1344</f>
        <v>555.53</v>
      </c>
    </row>
    <row r="1342" spans="1:13" ht="45" x14ac:dyDescent="0.25">
      <c r="A1342" s="20"/>
      <c r="B1342" s="20"/>
      <c r="C1342" s="20"/>
      <c r="D1342" s="19" t="s">
        <v>41</v>
      </c>
      <c r="E1342" s="20"/>
      <c r="F1342" s="20"/>
      <c r="G1342" s="20"/>
      <c r="H1342" s="20"/>
      <c r="I1342" s="20"/>
      <c r="J1342" s="20"/>
      <c r="K1342" s="20"/>
      <c r="L1342" s="20"/>
      <c r="M1342" s="48"/>
    </row>
    <row r="1343" spans="1:13" x14ac:dyDescent="0.25">
      <c r="A1343" s="20"/>
      <c r="B1343" s="20"/>
      <c r="C1343" s="20"/>
      <c r="D1343" s="23"/>
      <c r="E1343" s="18" t="s">
        <v>32</v>
      </c>
      <c r="F1343" s="24">
        <v>1</v>
      </c>
      <c r="G1343" s="25">
        <v>13.5</v>
      </c>
      <c r="H1343" s="25">
        <v>0</v>
      </c>
      <c r="I1343" s="25">
        <v>0</v>
      </c>
      <c r="J1343" s="22">
        <f>OR(F1343&lt;&gt;0,G1343&lt;&gt;0,H1343&lt;&gt;0,I1343&lt;&gt;0)*(F1343 + (F1343 = 0))*(G1343 + (G1343 = 0))*(H1343 + (H1343 = 0))*(I1343 + (I1343 = 0))</f>
        <v>13.5</v>
      </c>
      <c r="K1343" s="20"/>
      <c r="L1343" s="20"/>
      <c r="M1343" s="48"/>
    </row>
    <row r="1344" spans="1:13" x14ac:dyDescent="0.25">
      <c r="A1344" s="20"/>
      <c r="B1344" s="20"/>
      <c r="C1344" s="20"/>
      <c r="D1344" s="23"/>
      <c r="E1344" s="20"/>
      <c r="F1344" s="20"/>
      <c r="G1344" s="20"/>
      <c r="H1344" s="20"/>
      <c r="I1344" s="20"/>
      <c r="J1344" s="26" t="s">
        <v>48</v>
      </c>
      <c r="K1344" s="27">
        <f>J1343</f>
        <v>13.5</v>
      </c>
      <c r="L1344" s="25">
        <v>41.15</v>
      </c>
      <c r="M1344" s="49">
        <f>ROUND(K1344*L1344,2)</f>
        <v>555.53</v>
      </c>
    </row>
    <row r="1345" spans="1:13" x14ac:dyDescent="0.25">
      <c r="A1345" s="29"/>
      <c r="B1345" s="29"/>
      <c r="C1345" s="29"/>
      <c r="D1345" s="30"/>
      <c r="E1345" s="29"/>
      <c r="F1345" s="29"/>
      <c r="G1345" s="29"/>
      <c r="H1345" s="29"/>
      <c r="I1345" s="29"/>
      <c r="J1345" s="29"/>
      <c r="K1345" s="29"/>
      <c r="L1345" s="29"/>
      <c r="M1345" s="50"/>
    </row>
    <row r="1346" spans="1:13" x14ac:dyDescent="0.25">
      <c r="A1346" s="17" t="s">
        <v>144</v>
      </c>
      <c r="B1346" s="18" t="s">
        <v>21</v>
      </c>
      <c r="C1346" s="18" t="s">
        <v>29</v>
      </c>
      <c r="D1346" s="19" t="s">
        <v>145</v>
      </c>
      <c r="E1346" s="20"/>
      <c r="F1346" s="20"/>
      <c r="G1346" s="20"/>
      <c r="H1346" s="20"/>
      <c r="I1346" s="20"/>
      <c r="J1346" s="20"/>
      <c r="K1346" s="31">
        <v>0</v>
      </c>
      <c r="L1346" s="25">
        <v>37.979999999999997</v>
      </c>
      <c r="M1346" s="47">
        <f>ROUND(K1346*L1346,2)</f>
        <v>0</v>
      </c>
    </row>
    <row r="1347" spans="1:13" ht="45" x14ac:dyDescent="0.25">
      <c r="A1347" s="20"/>
      <c r="B1347" s="20"/>
      <c r="C1347" s="20"/>
      <c r="D1347" s="19" t="s">
        <v>146</v>
      </c>
      <c r="E1347" s="20"/>
      <c r="F1347" s="20"/>
      <c r="G1347" s="20"/>
      <c r="H1347" s="20"/>
      <c r="I1347" s="20"/>
      <c r="J1347" s="20"/>
      <c r="K1347" s="20"/>
      <c r="L1347" s="20"/>
      <c r="M1347" s="48"/>
    </row>
    <row r="1348" spans="1:13" x14ac:dyDescent="0.25">
      <c r="A1348" s="17" t="s">
        <v>276</v>
      </c>
      <c r="B1348" s="18" t="s">
        <v>21</v>
      </c>
      <c r="C1348" s="18" t="s">
        <v>59</v>
      </c>
      <c r="D1348" s="19" t="s">
        <v>277</v>
      </c>
      <c r="E1348" s="20"/>
      <c r="F1348" s="20"/>
      <c r="G1348" s="20"/>
      <c r="H1348" s="20"/>
      <c r="I1348" s="20"/>
      <c r="J1348" s="20"/>
      <c r="K1348" s="21">
        <f>K1352</f>
        <v>1.51</v>
      </c>
      <c r="L1348" s="22">
        <f>L1352</f>
        <v>150</v>
      </c>
      <c r="M1348" s="47">
        <f>M1352</f>
        <v>226.5</v>
      </c>
    </row>
    <row r="1349" spans="1:13" ht="45" x14ac:dyDescent="0.25">
      <c r="A1349" s="20"/>
      <c r="B1349" s="20"/>
      <c r="C1349" s="20"/>
      <c r="D1349" s="19" t="s">
        <v>278</v>
      </c>
      <c r="E1349" s="20"/>
      <c r="F1349" s="20"/>
      <c r="G1349" s="20"/>
      <c r="H1349" s="20"/>
      <c r="I1349" s="20"/>
      <c r="J1349" s="20"/>
      <c r="K1349" s="20"/>
      <c r="L1349" s="20"/>
      <c r="M1349" s="48"/>
    </row>
    <row r="1350" spans="1:13" x14ac:dyDescent="0.25">
      <c r="A1350" s="20"/>
      <c r="B1350" s="20"/>
      <c r="C1350" s="20"/>
      <c r="D1350" s="23"/>
      <c r="E1350" s="18" t="s">
        <v>280</v>
      </c>
      <c r="F1350" s="24">
        <v>1</v>
      </c>
      <c r="G1350" s="25">
        <v>1.2</v>
      </c>
      <c r="H1350" s="25">
        <v>0.6</v>
      </c>
      <c r="I1350" s="25">
        <v>0</v>
      </c>
      <c r="J1350" s="22">
        <f>OR(F1350&lt;&gt;0,G1350&lt;&gt;0,H1350&lt;&gt;0,I1350&lt;&gt;0)*(F1350 + (F1350 = 0))*(G1350 + (G1350 = 0))*(H1350 + (H1350 = 0))*(I1350 + (I1350 = 0))</f>
        <v>0.72</v>
      </c>
      <c r="K1350" s="20"/>
      <c r="L1350" s="20"/>
      <c r="M1350" s="48"/>
    </row>
    <row r="1351" spans="1:13" x14ac:dyDescent="0.25">
      <c r="A1351" s="20"/>
      <c r="B1351" s="20"/>
      <c r="C1351" s="20"/>
      <c r="D1351" s="23"/>
      <c r="E1351" s="18" t="s">
        <v>490</v>
      </c>
      <c r="F1351" s="24">
        <v>4</v>
      </c>
      <c r="G1351" s="25">
        <v>0.9</v>
      </c>
      <c r="H1351" s="25">
        <v>0.22</v>
      </c>
      <c r="I1351" s="25">
        <v>0</v>
      </c>
      <c r="J1351" s="22">
        <f>OR(F1351&lt;&gt;0,G1351&lt;&gt;0,H1351&lt;&gt;0,I1351&lt;&gt;0)*(F1351 + (F1351 = 0))*(G1351 + (G1351 = 0))*(H1351 + (H1351 = 0))*(I1351 + (I1351 = 0))</f>
        <v>0.79</v>
      </c>
      <c r="K1351" s="20"/>
      <c r="L1351" s="20"/>
      <c r="M1351" s="48"/>
    </row>
    <row r="1352" spans="1:13" x14ac:dyDescent="0.25">
      <c r="A1352" s="20"/>
      <c r="B1352" s="20"/>
      <c r="C1352" s="20"/>
      <c r="D1352" s="23"/>
      <c r="E1352" s="20"/>
      <c r="F1352" s="20"/>
      <c r="G1352" s="20"/>
      <c r="H1352" s="20"/>
      <c r="I1352" s="20"/>
      <c r="J1352" s="26" t="s">
        <v>279</v>
      </c>
      <c r="K1352" s="27">
        <f>SUM(J1350:J1351)</f>
        <v>1.51</v>
      </c>
      <c r="L1352" s="25">
        <v>150</v>
      </c>
      <c r="M1352" s="49">
        <f>ROUND(K1352*L1352,2)</f>
        <v>226.5</v>
      </c>
    </row>
    <row r="1353" spans="1:13" x14ac:dyDescent="0.25">
      <c r="A1353" s="29"/>
      <c r="B1353" s="29"/>
      <c r="C1353" s="29"/>
      <c r="D1353" s="30"/>
      <c r="E1353" s="29"/>
      <c r="F1353" s="29"/>
      <c r="G1353" s="29"/>
      <c r="H1353" s="29"/>
      <c r="I1353" s="29"/>
      <c r="J1353" s="29"/>
      <c r="K1353" s="29"/>
      <c r="L1353" s="29"/>
      <c r="M1353" s="50"/>
    </row>
    <row r="1354" spans="1:13" x14ac:dyDescent="0.25">
      <c r="A1354" s="17" t="s">
        <v>20</v>
      </c>
      <c r="B1354" s="18" t="s">
        <v>21</v>
      </c>
      <c r="C1354" s="18" t="s">
        <v>22</v>
      </c>
      <c r="D1354" s="19" t="s">
        <v>23</v>
      </c>
      <c r="E1354" s="20"/>
      <c r="F1354" s="20"/>
      <c r="G1354" s="20"/>
      <c r="H1354" s="20"/>
      <c r="I1354" s="20"/>
      <c r="J1354" s="20"/>
      <c r="K1354" s="21">
        <f>K1357</f>
        <v>48.22</v>
      </c>
      <c r="L1354" s="22">
        <f>L1357</f>
        <v>24.43</v>
      </c>
      <c r="M1354" s="47">
        <f>M1357</f>
        <v>1178.01</v>
      </c>
    </row>
    <row r="1355" spans="1:13" ht="33.75" x14ac:dyDescent="0.25">
      <c r="A1355" s="20"/>
      <c r="B1355" s="20"/>
      <c r="C1355" s="20"/>
      <c r="D1355" s="19" t="s">
        <v>24</v>
      </c>
      <c r="E1355" s="20"/>
      <c r="F1355" s="20"/>
      <c r="G1355" s="20"/>
      <c r="H1355" s="20"/>
      <c r="I1355" s="20"/>
      <c r="J1355" s="20"/>
      <c r="K1355" s="20"/>
      <c r="L1355" s="20"/>
      <c r="M1355" s="48"/>
    </row>
    <row r="1356" spans="1:13" x14ac:dyDescent="0.25">
      <c r="A1356" s="20"/>
      <c r="B1356" s="20"/>
      <c r="C1356" s="20"/>
      <c r="D1356" s="23"/>
      <c r="E1356" s="18" t="s">
        <v>490</v>
      </c>
      <c r="F1356" s="24">
        <v>2</v>
      </c>
      <c r="G1356" s="25">
        <v>0.8</v>
      </c>
      <c r="H1356" s="25">
        <v>30.14</v>
      </c>
      <c r="I1356" s="25">
        <v>0</v>
      </c>
      <c r="J1356" s="22">
        <f>OR(F1356&lt;&gt;0,G1356&lt;&gt;0,H1356&lt;&gt;0,I1356&lt;&gt;0)*(F1356 + (F1356 = 0))*(G1356 + (G1356 = 0))*(H1356 + (H1356 = 0))*(I1356 + (I1356 = 0))</f>
        <v>48.22</v>
      </c>
      <c r="K1356" s="20"/>
      <c r="L1356" s="20"/>
      <c r="M1356" s="48"/>
    </row>
    <row r="1357" spans="1:13" x14ac:dyDescent="0.25">
      <c r="A1357" s="20"/>
      <c r="B1357" s="20"/>
      <c r="C1357" s="20"/>
      <c r="D1357" s="23"/>
      <c r="E1357" s="20"/>
      <c r="F1357" s="20"/>
      <c r="G1357" s="20"/>
      <c r="H1357" s="20"/>
      <c r="I1357" s="20"/>
      <c r="J1357" s="26" t="s">
        <v>27</v>
      </c>
      <c r="K1357" s="27">
        <f>J1356</f>
        <v>48.22</v>
      </c>
      <c r="L1357" s="25">
        <v>24.43</v>
      </c>
      <c r="M1357" s="49">
        <f>ROUND(K1357*L1357,2)</f>
        <v>1178.01</v>
      </c>
    </row>
    <row r="1358" spans="1:13" x14ac:dyDescent="0.25">
      <c r="A1358" s="29"/>
      <c r="B1358" s="29"/>
      <c r="C1358" s="29"/>
      <c r="D1358" s="30"/>
      <c r="E1358" s="29"/>
      <c r="F1358" s="29"/>
      <c r="G1358" s="29"/>
      <c r="H1358" s="29"/>
      <c r="I1358" s="29"/>
      <c r="J1358" s="29"/>
      <c r="K1358" s="29"/>
      <c r="L1358" s="29"/>
      <c r="M1358" s="50"/>
    </row>
    <row r="1359" spans="1:13" x14ac:dyDescent="0.25">
      <c r="A1359" s="17" t="s">
        <v>34</v>
      </c>
      <c r="B1359" s="18" t="s">
        <v>21</v>
      </c>
      <c r="C1359" s="18" t="s">
        <v>22</v>
      </c>
      <c r="D1359" s="19" t="s">
        <v>35</v>
      </c>
      <c r="E1359" s="20"/>
      <c r="F1359" s="20"/>
      <c r="G1359" s="20"/>
      <c r="H1359" s="20"/>
      <c r="I1359" s="20"/>
      <c r="J1359" s="20"/>
      <c r="K1359" s="21">
        <f>K1362</f>
        <v>46.64</v>
      </c>
      <c r="L1359" s="22">
        <f>L1362</f>
        <v>27.92</v>
      </c>
      <c r="M1359" s="47">
        <f>M1362</f>
        <v>1302.19</v>
      </c>
    </row>
    <row r="1360" spans="1:13" ht="33.75" x14ac:dyDescent="0.25">
      <c r="A1360" s="20"/>
      <c r="B1360" s="20"/>
      <c r="C1360" s="20"/>
      <c r="D1360" s="19" t="s">
        <v>36</v>
      </c>
      <c r="E1360" s="20"/>
      <c r="F1360" s="20"/>
      <c r="G1360" s="20"/>
      <c r="H1360" s="20"/>
      <c r="I1360" s="20"/>
      <c r="J1360" s="20"/>
      <c r="K1360" s="20"/>
      <c r="L1360" s="20"/>
      <c r="M1360" s="48"/>
    </row>
    <row r="1361" spans="1:13" x14ac:dyDescent="0.25">
      <c r="A1361" s="20"/>
      <c r="B1361" s="20"/>
      <c r="C1361" s="20"/>
      <c r="D1361" s="23"/>
      <c r="E1361" s="18" t="s">
        <v>417</v>
      </c>
      <c r="F1361" s="24">
        <v>4</v>
      </c>
      <c r="G1361" s="25">
        <v>1.1000000000000001</v>
      </c>
      <c r="H1361" s="25">
        <v>10.6</v>
      </c>
      <c r="I1361" s="25">
        <v>0</v>
      </c>
      <c r="J1361" s="22">
        <f>OR(F1361&lt;&gt;0,G1361&lt;&gt;0,H1361&lt;&gt;0,I1361&lt;&gt;0)*(F1361 + (F1361 = 0))*(G1361 + (G1361 = 0))*(H1361 + (H1361 = 0))*(I1361 + (I1361 = 0))</f>
        <v>46.64</v>
      </c>
      <c r="K1361" s="20"/>
      <c r="L1361" s="20"/>
      <c r="M1361" s="48"/>
    </row>
    <row r="1362" spans="1:13" x14ac:dyDescent="0.25">
      <c r="A1362" s="20"/>
      <c r="B1362" s="20"/>
      <c r="C1362" s="20"/>
      <c r="D1362" s="23"/>
      <c r="E1362" s="20"/>
      <c r="F1362" s="20"/>
      <c r="G1362" s="20"/>
      <c r="H1362" s="20"/>
      <c r="I1362" s="20"/>
      <c r="J1362" s="26" t="s">
        <v>38</v>
      </c>
      <c r="K1362" s="27">
        <f>J1361</f>
        <v>46.64</v>
      </c>
      <c r="L1362" s="25">
        <v>27.92</v>
      </c>
      <c r="M1362" s="49">
        <f>ROUND(K1362*L1362,2)</f>
        <v>1302.19</v>
      </c>
    </row>
    <row r="1363" spans="1:13" x14ac:dyDescent="0.25">
      <c r="A1363" s="29"/>
      <c r="B1363" s="29"/>
      <c r="C1363" s="29"/>
      <c r="D1363" s="30"/>
      <c r="E1363" s="29"/>
      <c r="F1363" s="29"/>
      <c r="G1363" s="29"/>
      <c r="H1363" s="29"/>
      <c r="I1363" s="29"/>
      <c r="J1363" s="29"/>
      <c r="K1363" s="29"/>
      <c r="L1363" s="29"/>
      <c r="M1363" s="50"/>
    </row>
    <row r="1364" spans="1:13" x14ac:dyDescent="0.25">
      <c r="A1364" s="17" t="s">
        <v>53</v>
      </c>
      <c r="B1364" s="18" t="s">
        <v>21</v>
      </c>
      <c r="C1364" s="18" t="s">
        <v>22</v>
      </c>
      <c r="D1364" s="19" t="s">
        <v>54</v>
      </c>
      <c r="E1364" s="20"/>
      <c r="F1364" s="20"/>
      <c r="G1364" s="20"/>
      <c r="H1364" s="20"/>
      <c r="I1364" s="20"/>
      <c r="J1364" s="20"/>
      <c r="K1364" s="31">
        <v>0</v>
      </c>
      <c r="L1364" s="25">
        <v>19.54</v>
      </c>
      <c r="M1364" s="47">
        <f>ROUND(K1364*L1364,2)</f>
        <v>0</v>
      </c>
    </row>
    <row r="1365" spans="1:13" ht="45" x14ac:dyDescent="0.25">
      <c r="A1365" s="20"/>
      <c r="B1365" s="20"/>
      <c r="C1365" s="20"/>
      <c r="D1365" s="19" t="s">
        <v>55</v>
      </c>
      <c r="E1365" s="20"/>
      <c r="F1365" s="20"/>
      <c r="G1365" s="20"/>
      <c r="H1365" s="20"/>
      <c r="I1365" s="20"/>
      <c r="J1365" s="20"/>
      <c r="K1365" s="20"/>
      <c r="L1365" s="20"/>
      <c r="M1365" s="48"/>
    </row>
    <row r="1366" spans="1:13" x14ac:dyDescent="0.25">
      <c r="A1366" s="17" t="s">
        <v>107</v>
      </c>
      <c r="B1366" s="18" t="s">
        <v>21</v>
      </c>
      <c r="C1366" s="18" t="s">
        <v>22</v>
      </c>
      <c r="D1366" s="19" t="s">
        <v>108</v>
      </c>
      <c r="E1366" s="20"/>
      <c r="F1366" s="20"/>
      <c r="G1366" s="20"/>
      <c r="H1366" s="20"/>
      <c r="I1366" s="20"/>
      <c r="J1366" s="20"/>
      <c r="K1366" s="21">
        <f>K1369</f>
        <v>1.64</v>
      </c>
      <c r="L1366" s="22">
        <f>L1369</f>
        <v>22.34</v>
      </c>
      <c r="M1366" s="47">
        <f>M1369</f>
        <v>36.64</v>
      </c>
    </row>
    <row r="1367" spans="1:13" ht="45" x14ac:dyDescent="0.25">
      <c r="A1367" s="20"/>
      <c r="B1367" s="20"/>
      <c r="C1367" s="20"/>
      <c r="D1367" s="19" t="s">
        <v>109</v>
      </c>
      <c r="E1367" s="20"/>
      <c r="F1367" s="20"/>
      <c r="G1367" s="20"/>
      <c r="H1367" s="20"/>
      <c r="I1367" s="20"/>
      <c r="J1367" s="20"/>
      <c r="K1367" s="20"/>
      <c r="L1367" s="20"/>
      <c r="M1367" s="48"/>
    </row>
    <row r="1368" spans="1:13" x14ac:dyDescent="0.25">
      <c r="A1368" s="20"/>
      <c r="B1368" s="20"/>
      <c r="C1368" s="20"/>
      <c r="D1368" s="23"/>
      <c r="E1368" s="18" t="s">
        <v>417</v>
      </c>
      <c r="F1368" s="24">
        <v>4</v>
      </c>
      <c r="G1368" s="25">
        <v>0.41</v>
      </c>
      <c r="H1368" s="25">
        <v>0</v>
      </c>
      <c r="I1368" s="25">
        <v>0</v>
      </c>
      <c r="J1368" s="22">
        <f>OR(F1368&lt;&gt;0,G1368&lt;&gt;0,H1368&lt;&gt;0,I1368&lt;&gt;0)*(F1368 + (F1368 = 0))*(G1368 + (G1368 = 0))*(H1368 + (H1368 = 0))*(I1368 + (I1368 = 0))</f>
        <v>1.64</v>
      </c>
      <c r="K1368" s="20"/>
      <c r="L1368" s="20"/>
      <c r="M1368" s="48"/>
    </row>
    <row r="1369" spans="1:13" x14ac:dyDescent="0.25">
      <c r="A1369" s="20"/>
      <c r="B1369" s="20"/>
      <c r="C1369" s="20"/>
      <c r="D1369" s="23"/>
      <c r="E1369" s="20"/>
      <c r="F1369" s="20"/>
      <c r="G1369" s="20"/>
      <c r="H1369" s="20"/>
      <c r="I1369" s="20"/>
      <c r="J1369" s="26" t="s">
        <v>111</v>
      </c>
      <c r="K1369" s="27">
        <f>J1368</f>
        <v>1.64</v>
      </c>
      <c r="L1369" s="25">
        <v>22.34</v>
      </c>
      <c r="M1369" s="49">
        <f>ROUND(K1369*L1369,2)</f>
        <v>36.64</v>
      </c>
    </row>
    <row r="1370" spans="1:13" x14ac:dyDescent="0.25">
      <c r="A1370" s="29"/>
      <c r="B1370" s="29"/>
      <c r="C1370" s="29"/>
      <c r="D1370" s="30"/>
      <c r="E1370" s="29"/>
      <c r="F1370" s="29"/>
      <c r="G1370" s="29"/>
      <c r="H1370" s="29"/>
      <c r="I1370" s="29"/>
      <c r="J1370" s="29"/>
      <c r="K1370" s="29"/>
      <c r="L1370" s="29"/>
      <c r="M1370" s="50"/>
    </row>
    <row r="1371" spans="1:13" x14ac:dyDescent="0.25">
      <c r="A1371" s="17" t="s">
        <v>471</v>
      </c>
      <c r="B1371" s="18" t="s">
        <v>21</v>
      </c>
      <c r="C1371" s="18" t="s">
        <v>113</v>
      </c>
      <c r="D1371" s="19" t="s">
        <v>472</v>
      </c>
      <c r="E1371" s="20"/>
      <c r="F1371" s="20"/>
      <c r="G1371" s="20"/>
      <c r="H1371" s="20"/>
      <c r="I1371" s="20"/>
      <c r="J1371" s="20"/>
      <c r="K1371" s="21">
        <f>K1374</f>
        <v>4</v>
      </c>
      <c r="L1371" s="22">
        <f>L1374</f>
        <v>20</v>
      </c>
      <c r="M1371" s="47">
        <f>M1374</f>
        <v>80</v>
      </c>
    </row>
    <row r="1372" spans="1:13" ht="22.5" x14ac:dyDescent="0.25">
      <c r="A1372" s="20"/>
      <c r="B1372" s="20"/>
      <c r="C1372" s="20"/>
      <c r="D1372" s="19" t="s">
        <v>473</v>
      </c>
      <c r="E1372" s="20"/>
      <c r="F1372" s="20"/>
      <c r="G1372" s="20"/>
      <c r="H1372" s="20"/>
      <c r="I1372" s="20"/>
      <c r="J1372" s="20"/>
      <c r="K1372" s="20"/>
      <c r="L1372" s="20"/>
      <c r="M1372" s="48"/>
    </row>
    <row r="1373" spans="1:13" x14ac:dyDescent="0.25">
      <c r="A1373" s="20"/>
      <c r="B1373" s="20"/>
      <c r="C1373" s="20"/>
      <c r="D1373" s="23"/>
      <c r="E1373" s="18" t="s">
        <v>326</v>
      </c>
      <c r="F1373" s="24">
        <v>4</v>
      </c>
      <c r="G1373" s="25">
        <v>0</v>
      </c>
      <c r="H1373" s="25">
        <v>0</v>
      </c>
      <c r="I1373" s="25">
        <v>0</v>
      </c>
      <c r="J1373" s="22">
        <f>OR(F1373&lt;&gt;0,G1373&lt;&gt;0,H1373&lt;&gt;0,I1373&lt;&gt;0)*(F1373 + (F1373 = 0))*(G1373 + (G1373 = 0))*(H1373 + (H1373 = 0))*(I1373 + (I1373 = 0))</f>
        <v>4</v>
      </c>
      <c r="K1373" s="20"/>
      <c r="L1373" s="20"/>
      <c r="M1373" s="48"/>
    </row>
    <row r="1374" spans="1:13" x14ac:dyDescent="0.25">
      <c r="A1374" s="20"/>
      <c r="B1374" s="20"/>
      <c r="C1374" s="20"/>
      <c r="D1374" s="23"/>
      <c r="E1374" s="20"/>
      <c r="F1374" s="20"/>
      <c r="G1374" s="20"/>
      <c r="H1374" s="20"/>
      <c r="I1374" s="20"/>
      <c r="J1374" s="26" t="s">
        <v>475</v>
      </c>
      <c r="K1374" s="27">
        <f>J1373</f>
        <v>4</v>
      </c>
      <c r="L1374" s="25">
        <v>20</v>
      </c>
      <c r="M1374" s="49">
        <f>ROUND(K1374*L1374,2)</f>
        <v>80</v>
      </c>
    </row>
    <row r="1375" spans="1:13" x14ac:dyDescent="0.25">
      <c r="A1375" s="29"/>
      <c r="B1375" s="29"/>
      <c r="C1375" s="29"/>
      <c r="D1375" s="30"/>
      <c r="E1375" s="29"/>
      <c r="F1375" s="29"/>
      <c r="G1375" s="29"/>
      <c r="H1375" s="29"/>
      <c r="I1375" s="29"/>
      <c r="J1375" s="29"/>
      <c r="K1375" s="29"/>
      <c r="L1375" s="29"/>
      <c r="M1375" s="50"/>
    </row>
    <row r="1376" spans="1:13" x14ac:dyDescent="0.25">
      <c r="A1376" s="17" t="s">
        <v>82</v>
      </c>
      <c r="B1376" s="18" t="s">
        <v>21</v>
      </c>
      <c r="C1376" s="18" t="s">
        <v>29</v>
      </c>
      <c r="D1376" s="19" t="s">
        <v>83</v>
      </c>
      <c r="E1376" s="20"/>
      <c r="F1376" s="20"/>
      <c r="G1376" s="20"/>
      <c r="H1376" s="20"/>
      <c r="I1376" s="20"/>
      <c r="J1376" s="20"/>
      <c r="K1376" s="21">
        <f>K1379</f>
        <v>0.6</v>
      </c>
      <c r="L1376" s="22">
        <f>L1379</f>
        <v>157.01</v>
      </c>
      <c r="M1376" s="47">
        <f>M1379</f>
        <v>94.21</v>
      </c>
    </row>
    <row r="1377" spans="1:13" ht="67.5" x14ac:dyDescent="0.25">
      <c r="A1377" s="20"/>
      <c r="B1377" s="20"/>
      <c r="C1377" s="20"/>
      <c r="D1377" s="19" t="s">
        <v>84</v>
      </c>
      <c r="E1377" s="20"/>
      <c r="F1377" s="20"/>
      <c r="G1377" s="20"/>
      <c r="H1377" s="20"/>
      <c r="I1377" s="20"/>
      <c r="J1377" s="20"/>
      <c r="K1377" s="20"/>
      <c r="L1377" s="20"/>
      <c r="M1377" s="48"/>
    </row>
    <row r="1378" spans="1:13" x14ac:dyDescent="0.25">
      <c r="A1378" s="20"/>
      <c r="B1378" s="20"/>
      <c r="C1378" s="20"/>
      <c r="D1378" s="23"/>
      <c r="E1378" s="18" t="s">
        <v>32</v>
      </c>
      <c r="F1378" s="24">
        <v>1</v>
      </c>
      <c r="G1378" s="25">
        <v>0.6</v>
      </c>
      <c r="H1378" s="25">
        <v>0</v>
      </c>
      <c r="I1378" s="25">
        <v>0</v>
      </c>
      <c r="J1378" s="22">
        <f>OR(F1378&lt;&gt;0,G1378&lt;&gt;0,H1378&lt;&gt;0,I1378&lt;&gt;0)*(F1378 + (F1378 = 0))*(G1378 + (G1378 = 0))*(H1378 + (H1378 = 0))*(I1378 + (I1378 = 0))</f>
        <v>0.6</v>
      </c>
      <c r="K1378" s="20"/>
      <c r="L1378" s="20"/>
      <c r="M1378" s="48"/>
    </row>
    <row r="1379" spans="1:13" x14ac:dyDescent="0.25">
      <c r="A1379" s="20"/>
      <c r="B1379" s="20"/>
      <c r="C1379" s="20"/>
      <c r="D1379" s="23"/>
      <c r="E1379" s="20"/>
      <c r="F1379" s="20"/>
      <c r="G1379" s="20"/>
      <c r="H1379" s="20"/>
      <c r="I1379" s="20"/>
      <c r="J1379" s="26" t="s">
        <v>85</v>
      </c>
      <c r="K1379" s="27">
        <f>J1378</f>
        <v>0.6</v>
      </c>
      <c r="L1379" s="25">
        <v>157.01</v>
      </c>
      <c r="M1379" s="49">
        <f>ROUND(K1379*L1379,2)</f>
        <v>94.21</v>
      </c>
    </row>
    <row r="1380" spans="1:13" x14ac:dyDescent="0.25">
      <c r="A1380" s="29"/>
      <c r="B1380" s="29"/>
      <c r="C1380" s="29"/>
      <c r="D1380" s="30"/>
      <c r="E1380" s="29"/>
      <c r="F1380" s="29"/>
      <c r="G1380" s="29"/>
      <c r="H1380" s="29"/>
      <c r="I1380" s="29"/>
      <c r="J1380" s="29"/>
      <c r="K1380" s="29"/>
      <c r="L1380" s="29"/>
      <c r="M1380" s="50"/>
    </row>
    <row r="1381" spans="1:13" x14ac:dyDescent="0.25">
      <c r="A1381" s="17" t="s">
        <v>202</v>
      </c>
      <c r="B1381" s="18" t="s">
        <v>21</v>
      </c>
      <c r="C1381" s="18" t="s">
        <v>29</v>
      </c>
      <c r="D1381" s="19" t="s">
        <v>203</v>
      </c>
      <c r="E1381" s="20"/>
      <c r="F1381" s="20"/>
      <c r="G1381" s="20"/>
      <c r="H1381" s="20"/>
      <c r="I1381" s="20"/>
      <c r="J1381" s="20"/>
      <c r="K1381" s="21">
        <f>K1392</f>
        <v>24.07</v>
      </c>
      <c r="L1381" s="22">
        <f>L1392</f>
        <v>188.41</v>
      </c>
      <c r="M1381" s="47">
        <f>M1392</f>
        <v>4535.03</v>
      </c>
    </row>
    <row r="1382" spans="1:13" ht="78.75" x14ac:dyDescent="0.25">
      <c r="A1382" s="20"/>
      <c r="B1382" s="20"/>
      <c r="C1382" s="20"/>
      <c r="D1382" s="19" t="s">
        <v>204</v>
      </c>
      <c r="E1382" s="20"/>
      <c r="F1382" s="20"/>
      <c r="G1382" s="20"/>
      <c r="H1382" s="20"/>
      <c r="I1382" s="20"/>
      <c r="J1382" s="20"/>
      <c r="K1382" s="20"/>
      <c r="L1382" s="20"/>
      <c r="M1382" s="48"/>
    </row>
    <row r="1383" spans="1:13" x14ac:dyDescent="0.25">
      <c r="A1383" s="20"/>
      <c r="B1383" s="20"/>
      <c r="C1383" s="20"/>
      <c r="D1383" s="23"/>
      <c r="E1383" s="18" t="s">
        <v>280</v>
      </c>
      <c r="F1383" s="24">
        <v>1</v>
      </c>
      <c r="G1383" s="25">
        <v>0.4</v>
      </c>
      <c r="H1383" s="25">
        <v>0</v>
      </c>
      <c r="I1383" s="25">
        <v>0</v>
      </c>
      <c r="J1383" s="22">
        <f t="shared" ref="J1383:J1391" si="13">OR(F1383&lt;&gt;0,G1383&lt;&gt;0,H1383&lt;&gt;0,I1383&lt;&gt;0)*(F1383 + (F1383 = 0))*(G1383 + (G1383 = 0))*(H1383 + (H1383 = 0))*(I1383 + (I1383 = 0))</f>
        <v>0.4</v>
      </c>
      <c r="K1383" s="20"/>
      <c r="L1383" s="20"/>
      <c r="M1383" s="48"/>
    </row>
    <row r="1384" spans="1:13" x14ac:dyDescent="0.25">
      <c r="A1384" s="20"/>
      <c r="B1384" s="20"/>
      <c r="C1384" s="20"/>
      <c r="D1384" s="23"/>
      <c r="E1384" s="18" t="s">
        <v>71</v>
      </c>
      <c r="F1384" s="24">
        <v>1</v>
      </c>
      <c r="G1384" s="25">
        <v>0.6</v>
      </c>
      <c r="H1384" s="25">
        <v>0</v>
      </c>
      <c r="I1384" s="25">
        <v>0</v>
      </c>
      <c r="J1384" s="22">
        <f t="shared" si="13"/>
        <v>0.6</v>
      </c>
      <c r="K1384" s="20"/>
      <c r="L1384" s="20"/>
      <c r="M1384" s="48"/>
    </row>
    <row r="1385" spans="1:13" x14ac:dyDescent="0.25">
      <c r="A1385" s="20"/>
      <c r="B1385" s="20"/>
      <c r="C1385" s="20"/>
      <c r="D1385" s="23"/>
      <c r="E1385" s="18" t="s">
        <v>16</v>
      </c>
      <c r="F1385" s="24">
        <v>1</v>
      </c>
      <c r="G1385" s="25">
        <v>0.7</v>
      </c>
      <c r="H1385" s="25">
        <v>0</v>
      </c>
      <c r="I1385" s="25">
        <v>0</v>
      </c>
      <c r="J1385" s="22">
        <f t="shared" si="13"/>
        <v>0.7</v>
      </c>
      <c r="K1385" s="20"/>
      <c r="L1385" s="20"/>
      <c r="M1385" s="48"/>
    </row>
    <row r="1386" spans="1:13" x14ac:dyDescent="0.25">
      <c r="A1386" s="20"/>
      <c r="B1386" s="20"/>
      <c r="C1386" s="20"/>
      <c r="D1386" s="23"/>
      <c r="E1386" s="18" t="s">
        <v>16</v>
      </c>
      <c r="F1386" s="24">
        <v>0</v>
      </c>
      <c r="G1386" s="25">
        <v>0.4</v>
      </c>
      <c r="H1386" s="25">
        <v>0</v>
      </c>
      <c r="I1386" s="25">
        <v>0</v>
      </c>
      <c r="J1386" s="22">
        <f t="shared" si="13"/>
        <v>0.4</v>
      </c>
      <c r="K1386" s="20"/>
      <c r="L1386" s="20"/>
      <c r="M1386" s="48"/>
    </row>
    <row r="1387" spans="1:13" x14ac:dyDescent="0.25">
      <c r="A1387" s="20"/>
      <c r="B1387" s="20"/>
      <c r="C1387" s="20"/>
      <c r="D1387" s="23"/>
      <c r="E1387" s="18" t="s">
        <v>16</v>
      </c>
      <c r="F1387" s="24">
        <v>0</v>
      </c>
      <c r="G1387" s="25">
        <v>1.37</v>
      </c>
      <c r="H1387" s="25">
        <v>0</v>
      </c>
      <c r="I1387" s="25">
        <v>0</v>
      </c>
      <c r="J1387" s="22">
        <f t="shared" si="13"/>
        <v>1.37</v>
      </c>
      <c r="K1387" s="20"/>
      <c r="L1387" s="20"/>
      <c r="M1387" s="48"/>
    </row>
    <row r="1388" spans="1:13" x14ac:dyDescent="0.25">
      <c r="A1388" s="20"/>
      <c r="B1388" s="20"/>
      <c r="C1388" s="20"/>
      <c r="D1388" s="23"/>
      <c r="E1388" s="18" t="s">
        <v>16</v>
      </c>
      <c r="F1388" s="24">
        <v>0</v>
      </c>
      <c r="G1388" s="25">
        <v>3.7</v>
      </c>
      <c r="H1388" s="25">
        <v>0</v>
      </c>
      <c r="I1388" s="25">
        <v>0</v>
      </c>
      <c r="J1388" s="22">
        <f t="shared" si="13"/>
        <v>3.7</v>
      </c>
      <c r="K1388" s="20"/>
      <c r="L1388" s="20"/>
      <c r="M1388" s="48"/>
    </row>
    <row r="1389" spans="1:13" x14ac:dyDescent="0.25">
      <c r="A1389" s="20"/>
      <c r="B1389" s="20"/>
      <c r="C1389" s="20"/>
      <c r="D1389" s="23"/>
      <c r="E1389" s="18" t="s">
        <v>16</v>
      </c>
      <c r="F1389" s="24">
        <v>0</v>
      </c>
      <c r="G1389" s="25">
        <v>5</v>
      </c>
      <c r="H1389" s="25">
        <v>0</v>
      </c>
      <c r="I1389" s="25">
        <v>0</v>
      </c>
      <c r="J1389" s="22">
        <f t="shared" si="13"/>
        <v>5</v>
      </c>
      <c r="K1389" s="20"/>
      <c r="L1389" s="20"/>
      <c r="M1389" s="48"/>
    </row>
    <row r="1390" spans="1:13" x14ac:dyDescent="0.25">
      <c r="A1390" s="20"/>
      <c r="B1390" s="20"/>
      <c r="C1390" s="20"/>
      <c r="D1390" s="23"/>
      <c r="E1390" s="18" t="s">
        <v>491</v>
      </c>
      <c r="F1390" s="24">
        <v>1</v>
      </c>
      <c r="G1390" s="25">
        <v>1.3</v>
      </c>
      <c r="H1390" s="25">
        <v>0</v>
      </c>
      <c r="I1390" s="25">
        <v>0</v>
      </c>
      <c r="J1390" s="22">
        <f t="shared" si="13"/>
        <v>1.3</v>
      </c>
      <c r="K1390" s="20"/>
      <c r="L1390" s="20"/>
      <c r="M1390" s="48"/>
    </row>
    <row r="1391" spans="1:13" x14ac:dyDescent="0.25">
      <c r="A1391" s="20"/>
      <c r="B1391" s="20"/>
      <c r="C1391" s="20"/>
      <c r="D1391" s="23"/>
      <c r="E1391" s="18" t="s">
        <v>415</v>
      </c>
      <c r="F1391" s="24">
        <v>1</v>
      </c>
      <c r="G1391" s="25">
        <v>10.6</v>
      </c>
      <c r="H1391" s="25">
        <v>0</v>
      </c>
      <c r="I1391" s="25">
        <v>0</v>
      </c>
      <c r="J1391" s="22">
        <f t="shared" si="13"/>
        <v>10.6</v>
      </c>
      <c r="K1391" s="20"/>
      <c r="L1391" s="20"/>
      <c r="M1391" s="48"/>
    </row>
    <row r="1392" spans="1:13" x14ac:dyDescent="0.25">
      <c r="A1392" s="20"/>
      <c r="B1392" s="20"/>
      <c r="C1392" s="20"/>
      <c r="D1392" s="23"/>
      <c r="E1392" s="20"/>
      <c r="F1392" s="20"/>
      <c r="G1392" s="20"/>
      <c r="H1392" s="20"/>
      <c r="I1392" s="20"/>
      <c r="J1392" s="26" t="s">
        <v>209</v>
      </c>
      <c r="K1392" s="27">
        <f>SUM(J1383:J1391)</f>
        <v>24.07</v>
      </c>
      <c r="L1392" s="25">
        <v>188.41</v>
      </c>
      <c r="M1392" s="49">
        <f>ROUND(K1392*L1392,2)</f>
        <v>4535.03</v>
      </c>
    </row>
    <row r="1393" spans="1:13" x14ac:dyDescent="0.25">
      <c r="A1393" s="29"/>
      <c r="B1393" s="29"/>
      <c r="C1393" s="29"/>
      <c r="D1393" s="30"/>
      <c r="E1393" s="29"/>
      <c r="F1393" s="29"/>
      <c r="G1393" s="29"/>
      <c r="H1393" s="29"/>
      <c r="I1393" s="29"/>
      <c r="J1393" s="29"/>
      <c r="K1393" s="29"/>
      <c r="L1393" s="29"/>
      <c r="M1393" s="50"/>
    </row>
    <row r="1394" spans="1:13" x14ac:dyDescent="0.25">
      <c r="A1394" s="17" t="s">
        <v>93</v>
      </c>
      <c r="B1394" s="18" t="s">
        <v>21</v>
      </c>
      <c r="C1394" s="18" t="s">
        <v>29</v>
      </c>
      <c r="D1394" s="19" t="s">
        <v>94</v>
      </c>
      <c r="E1394" s="20"/>
      <c r="F1394" s="20"/>
      <c r="G1394" s="20"/>
      <c r="H1394" s="20"/>
      <c r="I1394" s="20"/>
      <c r="J1394" s="20"/>
      <c r="K1394" s="31">
        <v>0</v>
      </c>
      <c r="L1394" s="25">
        <v>301.61</v>
      </c>
      <c r="M1394" s="47">
        <f>ROUND(K1394*L1394,2)</f>
        <v>0</v>
      </c>
    </row>
    <row r="1395" spans="1:13" ht="67.5" x14ac:dyDescent="0.25">
      <c r="A1395" s="20"/>
      <c r="B1395" s="20"/>
      <c r="C1395" s="20"/>
      <c r="D1395" s="19" t="s">
        <v>95</v>
      </c>
      <c r="E1395" s="20"/>
      <c r="F1395" s="20"/>
      <c r="G1395" s="20"/>
      <c r="H1395" s="20"/>
      <c r="I1395" s="20"/>
      <c r="J1395" s="20"/>
      <c r="K1395" s="20"/>
      <c r="L1395" s="20"/>
      <c r="M1395" s="48"/>
    </row>
    <row r="1396" spans="1:13" x14ac:dyDescent="0.25">
      <c r="A1396" s="17" t="s">
        <v>63</v>
      </c>
      <c r="B1396" s="18" t="s">
        <v>21</v>
      </c>
      <c r="C1396" s="18" t="s">
        <v>64</v>
      </c>
      <c r="D1396" s="19" t="s">
        <v>65</v>
      </c>
      <c r="E1396" s="20"/>
      <c r="F1396" s="20"/>
      <c r="G1396" s="20"/>
      <c r="H1396" s="20"/>
      <c r="I1396" s="20"/>
      <c r="J1396" s="20"/>
      <c r="K1396" s="31">
        <v>0</v>
      </c>
      <c r="L1396" s="25">
        <v>49.5</v>
      </c>
      <c r="M1396" s="47">
        <f>ROUND(K1396*L1396,2)</f>
        <v>0</v>
      </c>
    </row>
    <row r="1397" spans="1:13" ht="33.75" x14ac:dyDescent="0.25">
      <c r="A1397" s="20"/>
      <c r="B1397" s="20"/>
      <c r="C1397" s="20"/>
      <c r="D1397" s="19" t="s">
        <v>66</v>
      </c>
      <c r="E1397" s="20"/>
      <c r="F1397" s="20"/>
      <c r="G1397" s="20"/>
      <c r="H1397" s="20"/>
      <c r="I1397" s="20"/>
      <c r="J1397" s="20"/>
      <c r="K1397" s="20"/>
      <c r="L1397" s="20"/>
      <c r="M1397" s="48"/>
    </row>
    <row r="1398" spans="1:13" x14ac:dyDescent="0.25">
      <c r="A1398" s="17" t="s">
        <v>398</v>
      </c>
      <c r="B1398" s="18" t="s">
        <v>21</v>
      </c>
      <c r="C1398" s="18" t="s">
        <v>64</v>
      </c>
      <c r="D1398" s="19" t="s">
        <v>399</v>
      </c>
      <c r="E1398" s="20"/>
      <c r="F1398" s="20"/>
      <c r="G1398" s="20"/>
      <c r="H1398" s="20"/>
      <c r="I1398" s="20"/>
      <c r="J1398" s="20"/>
      <c r="K1398" s="21">
        <f>K1401</f>
        <v>2</v>
      </c>
      <c r="L1398" s="22">
        <f>L1401</f>
        <v>53.1</v>
      </c>
      <c r="M1398" s="47">
        <f>M1401</f>
        <v>106.2</v>
      </c>
    </row>
    <row r="1399" spans="1:13" ht="45" x14ac:dyDescent="0.25">
      <c r="A1399" s="20"/>
      <c r="B1399" s="20"/>
      <c r="C1399" s="20"/>
      <c r="D1399" s="19" t="s">
        <v>400</v>
      </c>
      <c r="E1399" s="20"/>
      <c r="F1399" s="20"/>
      <c r="G1399" s="20"/>
      <c r="H1399" s="20"/>
      <c r="I1399" s="20"/>
      <c r="J1399" s="20"/>
      <c r="K1399" s="20"/>
      <c r="L1399" s="20"/>
      <c r="M1399" s="48"/>
    </row>
    <row r="1400" spans="1:13" x14ac:dyDescent="0.25">
      <c r="A1400" s="20"/>
      <c r="B1400" s="20"/>
      <c r="C1400" s="20"/>
      <c r="D1400" s="23"/>
      <c r="E1400" s="18" t="s">
        <v>71</v>
      </c>
      <c r="F1400" s="24">
        <v>2</v>
      </c>
      <c r="G1400" s="25">
        <v>0</v>
      </c>
      <c r="H1400" s="25">
        <v>0</v>
      </c>
      <c r="I1400" s="25">
        <v>0</v>
      </c>
      <c r="J1400" s="22">
        <f>OR(F1400&lt;&gt;0,G1400&lt;&gt;0,H1400&lt;&gt;0,I1400&lt;&gt;0)*(F1400 + (F1400 = 0))*(G1400 + (G1400 = 0))*(H1400 + (H1400 = 0))*(I1400 + (I1400 = 0))</f>
        <v>2</v>
      </c>
      <c r="K1400" s="20"/>
      <c r="L1400" s="20"/>
      <c r="M1400" s="48"/>
    </row>
    <row r="1401" spans="1:13" x14ac:dyDescent="0.25">
      <c r="A1401" s="20"/>
      <c r="B1401" s="20"/>
      <c r="C1401" s="20"/>
      <c r="D1401" s="23"/>
      <c r="E1401" s="20"/>
      <c r="F1401" s="20"/>
      <c r="G1401" s="20"/>
      <c r="H1401" s="20"/>
      <c r="I1401" s="20"/>
      <c r="J1401" s="26" t="s">
        <v>401</v>
      </c>
      <c r="K1401" s="27">
        <f>J1400</f>
        <v>2</v>
      </c>
      <c r="L1401" s="25">
        <v>53.1</v>
      </c>
      <c r="M1401" s="49">
        <f>ROUND(K1401*L1401,2)</f>
        <v>106.2</v>
      </c>
    </row>
    <row r="1402" spans="1:13" x14ac:dyDescent="0.25">
      <c r="A1402" s="29"/>
      <c r="B1402" s="29"/>
      <c r="C1402" s="29"/>
      <c r="D1402" s="30"/>
      <c r="E1402" s="29"/>
      <c r="F1402" s="29"/>
      <c r="G1402" s="29"/>
      <c r="H1402" s="29"/>
      <c r="I1402" s="29"/>
      <c r="J1402" s="29"/>
      <c r="K1402" s="29"/>
      <c r="L1402" s="29"/>
      <c r="M1402" s="50"/>
    </row>
    <row r="1403" spans="1:13" x14ac:dyDescent="0.25">
      <c r="A1403" s="17" t="s">
        <v>263</v>
      </c>
      <c r="B1403" s="18" t="s">
        <v>21</v>
      </c>
      <c r="C1403" s="18" t="s">
        <v>64</v>
      </c>
      <c r="D1403" s="19" t="s">
        <v>264</v>
      </c>
      <c r="E1403" s="20"/>
      <c r="F1403" s="20"/>
      <c r="G1403" s="20"/>
      <c r="H1403" s="20"/>
      <c r="I1403" s="20"/>
      <c r="J1403" s="20"/>
      <c r="K1403" s="31">
        <v>0</v>
      </c>
      <c r="L1403" s="25">
        <v>79.5</v>
      </c>
      <c r="M1403" s="47">
        <f>ROUND(K1403*L1403,2)</f>
        <v>0</v>
      </c>
    </row>
    <row r="1404" spans="1:13" ht="22.5" x14ac:dyDescent="0.25">
      <c r="A1404" s="20"/>
      <c r="B1404" s="20"/>
      <c r="C1404" s="20"/>
      <c r="D1404" s="19" t="s">
        <v>265</v>
      </c>
      <c r="E1404" s="20"/>
      <c r="F1404" s="20"/>
      <c r="G1404" s="20"/>
      <c r="H1404" s="20"/>
      <c r="I1404" s="20"/>
      <c r="J1404" s="20"/>
      <c r="K1404" s="20"/>
      <c r="L1404" s="20"/>
      <c r="M1404" s="48"/>
    </row>
    <row r="1405" spans="1:13" x14ac:dyDescent="0.25">
      <c r="A1405" s="17" t="s">
        <v>58</v>
      </c>
      <c r="B1405" s="18" t="s">
        <v>21</v>
      </c>
      <c r="C1405" s="18" t="s">
        <v>59</v>
      </c>
      <c r="D1405" s="19" t="s">
        <v>60</v>
      </c>
      <c r="E1405" s="20"/>
      <c r="F1405" s="20"/>
      <c r="G1405" s="20"/>
      <c r="H1405" s="20"/>
      <c r="I1405" s="20"/>
      <c r="J1405" s="20"/>
      <c r="K1405" s="31">
        <v>0</v>
      </c>
      <c r="L1405" s="25">
        <v>204.11</v>
      </c>
      <c r="M1405" s="47">
        <f>ROUND(K1405*L1405,2)</f>
        <v>0</v>
      </c>
    </row>
    <row r="1406" spans="1:13" ht="56.25" x14ac:dyDescent="0.25">
      <c r="A1406" s="20"/>
      <c r="B1406" s="20"/>
      <c r="C1406" s="20"/>
      <c r="D1406" s="19" t="s">
        <v>61</v>
      </c>
      <c r="E1406" s="20"/>
      <c r="F1406" s="20"/>
      <c r="G1406" s="20"/>
      <c r="H1406" s="20"/>
      <c r="I1406" s="20"/>
      <c r="J1406" s="20"/>
      <c r="K1406" s="20"/>
      <c r="L1406" s="20"/>
      <c r="M1406" s="48"/>
    </row>
    <row r="1407" spans="1:13" x14ac:dyDescent="0.25">
      <c r="A1407" s="17" t="s">
        <v>436</v>
      </c>
      <c r="B1407" s="18" t="s">
        <v>21</v>
      </c>
      <c r="C1407" s="18" t="s">
        <v>59</v>
      </c>
      <c r="D1407" s="19" t="s">
        <v>437</v>
      </c>
      <c r="E1407" s="20"/>
      <c r="F1407" s="20"/>
      <c r="G1407" s="20"/>
      <c r="H1407" s="20"/>
      <c r="I1407" s="20"/>
      <c r="J1407" s="20"/>
      <c r="K1407" s="21">
        <f>K1410</f>
        <v>0.77</v>
      </c>
      <c r="L1407" s="22">
        <f>L1410</f>
        <v>244.93</v>
      </c>
      <c r="M1407" s="47">
        <f>M1410</f>
        <v>188.6</v>
      </c>
    </row>
    <row r="1408" spans="1:13" ht="67.5" x14ac:dyDescent="0.25">
      <c r="A1408" s="20"/>
      <c r="B1408" s="20"/>
      <c r="C1408" s="20"/>
      <c r="D1408" s="19" t="s">
        <v>438</v>
      </c>
      <c r="E1408" s="20"/>
      <c r="F1408" s="20"/>
      <c r="G1408" s="20"/>
      <c r="H1408" s="20"/>
      <c r="I1408" s="20"/>
      <c r="J1408" s="20"/>
      <c r="K1408" s="20"/>
      <c r="L1408" s="20"/>
      <c r="M1408" s="48"/>
    </row>
    <row r="1409" spans="1:13" x14ac:dyDescent="0.25">
      <c r="A1409" s="20"/>
      <c r="B1409" s="20"/>
      <c r="C1409" s="20"/>
      <c r="D1409" s="23"/>
      <c r="E1409" s="18" t="s">
        <v>16</v>
      </c>
      <c r="F1409" s="24">
        <v>1</v>
      </c>
      <c r="G1409" s="25">
        <v>0.7</v>
      </c>
      <c r="H1409" s="25">
        <v>0</v>
      </c>
      <c r="I1409" s="25">
        <v>1.1000000000000001</v>
      </c>
      <c r="J1409" s="22">
        <f>OR(F1409&lt;&gt;0,G1409&lt;&gt;0,H1409&lt;&gt;0,I1409&lt;&gt;0)*(F1409 + (F1409 = 0))*(G1409 + (G1409 = 0))*(H1409 + (H1409 = 0))*(I1409 + (I1409 = 0))</f>
        <v>0.77</v>
      </c>
      <c r="K1409" s="20"/>
      <c r="L1409" s="20"/>
      <c r="M1409" s="48"/>
    </row>
    <row r="1410" spans="1:13" x14ac:dyDescent="0.25">
      <c r="A1410" s="20"/>
      <c r="B1410" s="20"/>
      <c r="C1410" s="20"/>
      <c r="D1410" s="23"/>
      <c r="E1410" s="20"/>
      <c r="F1410" s="20"/>
      <c r="G1410" s="20"/>
      <c r="H1410" s="20"/>
      <c r="I1410" s="20"/>
      <c r="J1410" s="26" t="s">
        <v>439</v>
      </c>
      <c r="K1410" s="27">
        <f>J1409</f>
        <v>0.77</v>
      </c>
      <c r="L1410" s="25">
        <v>244.93</v>
      </c>
      <c r="M1410" s="49">
        <f>ROUND(K1410*L1410,2)</f>
        <v>188.6</v>
      </c>
    </row>
    <row r="1411" spans="1:13" x14ac:dyDescent="0.25">
      <c r="A1411" s="29"/>
      <c r="B1411" s="29"/>
      <c r="C1411" s="29"/>
      <c r="D1411" s="30"/>
      <c r="E1411" s="29"/>
      <c r="F1411" s="29"/>
      <c r="G1411" s="29"/>
      <c r="H1411" s="29"/>
      <c r="I1411" s="29"/>
      <c r="J1411" s="29"/>
      <c r="K1411" s="29"/>
      <c r="L1411" s="29"/>
      <c r="M1411" s="50"/>
    </row>
    <row r="1412" spans="1:13" x14ac:dyDescent="0.25">
      <c r="A1412" s="17" t="s">
        <v>259</v>
      </c>
      <c r="B1412" s="18" t="s">
        <v>21</v>
      </c>
      <c r="C1412" s="18" t="s">
        <v>59</v>
      </c>
      <c r="D1412" s="19" t="s">
        <v>260</v>
      </c>
      <c r="E1412" s="20"/>
      <c r="F1412" s="20"/>
      <c r="G1412" s="20"/>
      <c r="H1412" s="20"/>
      <c r="I1412" s="20"/>
      <c r="J1412" s="20"/>
      <c r="K1412" s="31">
        <v>0</v>
      </c>
      <c r="L1412" s="25">
        <v>392.09</v>
      </c>
      <c r="M1412" s="47">
        <f>ROUND(K1412*L1412,2)</f>
        <v>0</v>
      </c>
    </row>
    <row r="1413" spans="1:13" ht="45" x14ac:dyDescent="0.25">
      <c r="A1413" s="20"/>
      <c r="B1413" s="20"/>
      <c r="C1413" s="20"/>
      <c r="D1413" s="19" t="s">
        <v>261</v>
      </c>
      <c r="E1413" s="20"/>
      <c r="F1413" s="20"/>
      <c r="G1413" s="20"/>
      <c r="H1413" s="20"/>
      <c r="I1413" s="20"/>
      <c r="J1413" s="20"/>
      <c r="K1413" s="20"/>
      <c r="L1413" s="20"/>
      <c r="M1413" s="48"/>
    </row>
    <row r="1414" spans="1:13" x14ac:dyDescent="0.25">
      <c r="A1414" s="17" t="s">
        <v>28</v>
      </c>
      <c r="B1414" s="18" t="s">
        <v>21</v>
      </c>
      <c r="C1414" s="18" t="s">
        <v>29</v>
      </c>
      <c r="D1414" s="19" t="s">
        <v>30</v>
      </c>
      <c r="E1414" s="20"/>
      <c r="F1414" s="20"/>
      <c r="G1414" s="20"/>
      <c r="H1414" s="20"/>
      <c r="I1414" s="20"/>
      <c r="J1414" s="20"/>
      <c r="K1414" s="21">
        <f>K1430</f>
        <v>52.37</v>
      </c>
      <c r="L1414" s="22">
        <f>L1430</f>
        <v>29.99</v>
      </c>
      <c r="M1414" s="47">
        <f>M1430</f>
        <v>1570.58</v>
      </c>
    </row>
    <row r="1415" spans="1:13" ht="45" x14ac:dyDescent="0.25">
      <c r="A1415" s="20"/>
      <c r="B1415" s="20"/>
      <c r="C1415" s="20"/>
      <c r="D1415" s="19" t="s">
        <v>31</v>
      </c>
      <c r="E1415" s="20"/>
      <c r="F1415" s="20"/>
      <c r="G1415" s="20"/>
      <c r="H1415" s="20"/>
      <c r="I1415" s="20"/>
      <c r="J1415" s="20"/>
      <c r="K1415" s="20"/>
      <c r="L1415" s="20"/>
      <c r="M1415" s="48"/>
    </row>
    <row r="1416" spans="1:13" x14ac:dyDescent="0.25">
      <c r="A1416" s="20"/>
      <c r="B1416" s="20"/>
      <c r="C1416" s="20"/>
      <c r="D1416" s="23"/>
      <c r="E1416" s="18" t="s">
        <v>32</v>
      </c>
      <c r="F1416" s="24">
        <v>1</v>
      </c>
      <c r="G1416" s="25">
        <v>0.6</v>
      </c>
      <c r="H1416" s="25">
        <v>0</v>
      </c>
      <c r="I1416" s="25">
        <v>0</v>
      </c>
      <c r="J1416" s="22">
        <f t="shared" ref="J1416:J1429" si="14">OR(F1416&lt;&gt;0,G1416&lt;&gt;0,H1416&lt;&gt;0,I1416&lt;&gt;0)*(F1416 + (F1416 = 0))*(G1416 + (G1416 = 0))*(H1416 + (H1416 = 0))*(I1416 + (I1416 = 0))</f>
        <v>0.6</v>
      </c>
      <c r="K1416" s="20"/>
      <c r="L1416" s="20"/>
      <c r="M1416" s="48"/>
    </row>
    <row r="1417" spans="1:13" x14ac:dyDescent="0.25">
      <c r="A1417" s="20"/>
      <c r="B1417" s="20"/>
      <c r="C1417" s="20"/>
      <c r="D1417" s="23"/>
      <c r="E1417" s="18" t="s">
        <v>42</v>
      </c>
      <c r="F1417" s="24">
        <v>2</v>
      </c>
      <c r="G1417" s="25">
        <v>16</v>
      </c>
      <c r="H1417" s="25">
        <v>0</v>
      </c>
      <c r="I1417" s="25">
        <v>0</v>
      </c>
      <c r="J1417" s="22">
        <f t="shared" si="14"/>
        <v>32</v>
      </c>
      <c r="K1417" s="20"/>
      <c r="L1417" s="20"/>
      <c r="M1417" s="48"/>
    </row>
    <row r="1418" spans="1:13" x14ac:dyDescent="0.25">
      <c r="A1418" s="20"/>
      <c r="B1418" s="20"/>
      <c r="C1418" s="20"/>
      <c r="D1418" s="23"/>
      <c r="E1418" s="18" t="s">
        <v>71</v>
      </c>
      <c r="F1418" s="24"/>
      <c r="G1418" s="25"/>
      <c r="H1418" s="25"/>
      <c r="I1418" s="25"/>
      <c r="J1418" s="22">
        <f t="shared" si="14"/>
        <v>0</v>
      </c>
      <c r="K1418" s="20"/>
      <c r="L1418" s="20"/>
      <c r="M1418" s="48"/>
    </row>
    <row r="1419" spans="1:13" x14ac:dyDescent="0.25">
      <c r="A1419" s="20"/>
      <c r="B1419" s="20"/>
      <c r="C1419" s="20"/>
      <c r="D1419" s="23"/>
      <c r="E1419" s="18" t="s">
        <v>492</v>
      </c>
      <c r="F1419" s="24">
        <v>2</v>
      </c>
      <c r="G1419" s="25">
        <v>0.8</v>
      </c>
      <c r="H1419" s="25">
        <v>0</v>
      </c>
      <c r="I1419" s="25">
        <v>0</v>
      </c>
      <c r="J1419" s="22">
        <f t="shared" si="14"/>
        <v>1.6</v>
      </c>
      <c r="K1419" s="20"/>
      <c r="L1419" s="20"/>
      <c r="M1419" s="48"/>
    </row>
    <row r="1420" spans="1:13" x14ac:dyDescent="0.25">
      <c r="A1420" s="20"/>
      <c r="B1420" s="20"/>
      <c r="C1420" s="20"/>
      <c r="D1420" s="23"/>
      <c r="E1420" s="18" t="s">
        <v>493</v>
      </c>
      <c r="F1420" s="24">
        <v>1</v>
      </c>
      <c r="G1420" s="25">
        <v>1.05</v>
      </c>
      <c r="H1420" s="25">
        <v>0</v>
      </c>
      <c r="I1420" s="25">
        <v>0</v>
      </c>
      <c r="J1420" s="22">
        <f t="shared" si="14"/>
        <v>1.05</v>
      </c>
      <c r="K1420" s="20"/>
      <c r="L1420" s="20"/>
      <c r="M1420" s="48"/>
    </row>
    <row r="1421" spans="1:13" x14ac:dyDescent="0.25">
      <c r="A1421" s="20"/>
      <c r="B1421" s="20"/>
      <c r="C1421" s="20"/>
      <c r="D1421" s="23"/>
      <c r="E1421" s="18" t="s">
        <v>494</v>
      </c>
      <c r="F1421" s="24">
        <v>1</v>
      </c>
      <c r="G1421" s="25">
        <v>1.8</v>
      </c>
      <c r="H1421" s="25">
        <v>0</v>
      </c>
      <c r="I1421" s="25">
        <v>0</v>
      </c>
      <c r="J1421" s="22">
        <f t="shared" si="14"/>
        <v>1.8</v>
      </c>
      <c r="K1421" s="20"/>
      <c r="L1421" s="20"/>
      <c r="M1421" s="48"/>
    </row>
    <row r="1422" spans="1:13" x14ac:dyDescent="0.25">
      <c r="A1422" s="20"/>
      <c r="B1422" s="20"/>
      <c r="C1422" s="20"/>
      <c r="D1422" s="23"/>
      <c r="E1422" s="18" t="s">
        <v>495</v>
      </c>
      <c r="F1422" s="24">
        <v>2</v>
      </c>
      <c r="G1422" s="25">
        <v>3.4</v>
      </c>
      <c r="H1422" s="25">
        <v>0</v>
      </c>
      <c r="I1422" s="25">
        <v>0</v>
      </c>
      <c r="J1422" s="22">
        <f t="shared" si="14"/>
        <v>6.8</v>
      </c>
      <c r="K1422" s="20"/>
      <c r="L1422" s="20"/>
      <c r="M1422" s="48"/>
    </row>
    <row r="1423" spans="1:13" x14ac:dyDescent="0.25">
      <c r="A1423" s="20"/>
      <c r="B1423" s="20"/>
      <c r="C1423" s="20"/>
      <c r="D1423" s="23"/>
      <c r="E1423" s="18" t="s">
        <v>496</v>
      </c>
      <c r="F1423" s="24">
        <v>1</v>
      </c>
      <c r="G1423" s="25">
        <v>2</v>
      </c>
      <c r="H1423" s="25">
        <v>0</v>
      </c>
      <c r="I1423" s="25">
        <v>0</v>
      </c>
      <c r="J1423" s="22">
        <f t="shared" si="14"/>
        <v>2</v>
      </c>
      <c r="K1423" s="20"/>
      <c r="L1423" s="20"/>
      <c r="M1423" s="48"/>
    </row>
    <row r="1424" spans="1:13" x14ac:dyDescent="0.25">
      <c r="A1424" s="20"/>
      <c r="B1424" s="20"/>
      <c r="C1424" s="20"/>
      <c r="D1424" s="23"/>
      <c r="E1424" s="18" t="s">
        <v>497</v>
      </c>
      <c r="F1424" s="24">
        <v>2</v>
      </c>
      <c r="G1424" s="25">
        <v>0.33</v>
      </c>
      <c r="H1424" s="25">
        <v>0</v>
      </c>
      <c r="I1424" s="25">
        <v>0</v>
      </c>
      <c r="J1424" s="22">
        <f t="shared" si="14"/>
        <v>0.66</v>
      </c>
      <c r="K1424" s="20"/>
      <c r="L1424" s="20"/>
      <c r="M1424" s="48"/>
    </row>
    <row r="1425" spans="1:13" x14ac:dyDescent="0.25">
      <c r="A1425" s="20"/>
      <c r="B1425" s="20"/>
      <c r="C1425" s="20"/>
      <c r="D1425" s="23"/>
      <c r="E1425" s="18" t="s">
        <v>498</v>
      </c>
      <c r="F1425" s="24">
        <v>2</v>
      </c>
      <c r="G1425" s="25">
        <v>0.13</v>
      </c>
      <c r="H1425" s="25">
        <v>0</v>
      </c>
      <c r="I1425" s="25">
        <v>0</v>
      </c>
      <c r="J1425" s="22">
        <f t="shared" si="14"/>
        <v>0.26</v>
      </c>
      <c r="K1425" s="20"/>
      <c r="L1425" s="20"/>
      <c r="M1425" s="48"/>
    </row>
    <row r="1426" spans="1:13" x14ac:dyDescent="0.25">
      <c r="A1426" s="20"/>
      <c r="B1426" s="20"/>
      <c r="C1426" s="20"/>
      <c r="D1426" s="23"/>
      <c r="E1426" s="18" t="s">
        <v>412</v>
      </c>
      <c r="F1426" s="24">
        <v>4</v>
      </c>
      <c r="G1426" s="25">
        <v>0.2</v>
      </c>
      <c r="H1426" s="25">
        <v>0</v>
      </c>
      <c r="I1426" s="25">
        <v>0</v>
      </c>
      <c r="J1426" s="22">
        <f t="shared" si="14"/>
        <v>0.8</v>
      </c>
      <c r="K1426" s="20"/>
      <c r="L1426" s="20"/>
      <c r="M1426" s="48"/>
    </row>
    <row r="1427" spans="1:13" x14ac:dyDescent="0.25">
      <c r="A1427" s="20"/>
      <c r="B1427" s="20"/>
      <c r="C1427" s="20"/>
      <c r="D1427" s="23"/>
      <c r="E1427" s="18" t="s">
        <v>16</v>
      </c>
      <c r="F1427" s="24">
        <v>4</v>
      </c>
      <c r="G1427" s="25">
        <v>0.15</v>
      </c>
      <c r="H1427" s="25">
        <v>0</v>
      </c>
      <c r="I1427" s="25">
        <v>0</v>
      </c>
      <c r="J1427" s="22">
        <f t="shared" si="14"/>
        <v>0.6</v>
      </c>
      <c r="K1427" s="20"/>
      <c r="L1427" s="20"/>
      <c r="M1427" s="48"/>
    </row>
    <row r="1428" spans="1:13" x14ac:dyDescent="0.25">
      <c r="A1428" s="20"/>
      <c r="B1428" s="20"/>
      <c r="C1428" s="20"/>
      <c r="D1428" s="23"/>
      <c r="E1428" s="18" t="s">
        <v>16</v>
      </c>
      <c r="F1428" s="24">
        <v>4</v>
      </c>
      <c r="G1428" s="25">
        <v>0.25</v>
      </c>
      <c r="H1428" s="25">
        <v>0</v>
      </c>
      <c r="I1428" s="25">
        <v>0</v>
      </c>
      <c r="J1428" s="22">
        <f t="shared" si="14"/>
        <v>1</v>
      </c>
      <c r="K1428" s="20"/>
      <c r="L1428" s="20"/>
      <c r="M1428" s="48"/>
    </row>
    <row r="1429" spans="1:13" x14ac:dyDescent="0.25">
      <c r="A1429" s="20"/>
      <c r="B1429" s="20"/>
      <c r="C1429" s="20"/>
      <c r="D1429" s="23"/>
      <c r="E1429" s="18" t="s">
        <v>16</v>
      </c>
      <c r="F1429" s="24">
        <v>4</v>
      </c>
      <c r="G1429" s="25">
        <v>0.8</v>
      </c>
      <c r="H1429" s="25">
        <v>0</v>
      </c>
      <c r="I1429" s="25">
        <v>0</v>
      </c>
      <c r="J1429" s="22">
        <f t="shared" si="14"/>
        <v>3.2</v>
      </c>
      <c r="K1429" s="20"/>
      <c r="L1429" s="20"/>
      <c r="M1429" s="48"/>
    </row>
    <row r="1430" spans="1:13" x14ac:dyDescent="0.25">
      <c r="A1430" s="20"/>
      <c r="B1430" s="20"/>
      <c r="C1430" s="20"/>
      <c r="D1430" s="23"/>
      <c r="E1430" s="20"/>
      <c r="F1430" s="20"/>
      <c r="G1430" s="20"/>
      <c r="H1430" s="20"/>
      <c r="I1430" s="20"/>
      <c r="J1430" s="26" t="s">
        <v>33</v>
      </c>
      <c r="K1430" s="27">
        <f>SUM(J1416:J1429)</f>
        <v>52.37</v>
      </c>
      <c r="L1430" s="25">
        <v>29.99</v>
      </c>
      <c r="M1430" s="49">
        <f>ROUND(K1430*L1430,2)</f>
        <v>1570.58</v>
      </c>
    </row>
    <row r="1431" spans="1:13" x14ac:dyDescent="0.25">
      <c r="A1431" s="29"/>
      <c r="B1431" s="29"/>
      <c r="C1431" s="29"/>
      <c r="D1431" s="30"/>
      <c r="E1431" s="29"/>
      <c r="F1431" s="29"/>
      <c r="G1431" s="29"/>
      <c r="H1431" s="29"/>
      <c r="I1431" s="29"/>
      <c r="J1431" s="29"/>
      <c r="K1431" s="29"/>
      <c r="L1431" s="29"/>
      <c r="M1431" s="50"/>
    </row>
    <row r="1432" spans="1:13" x14ac:dyDescent="0.25">
      <c r="A1432" s="17" t="s">
        <v>210</v>
      </c>
      <c r="B1432" s="18" t="s">
        <v>21</v>
      </c>
      <c r="C1432" s="18" t="s">
        <v>29</v>
      </c>
      <c r="D1432" s="19" t="s">
        <v>211</v>
      </c>
      <c r="E1432" s="20"/>
      <c r="F1432" s="20"/>
      <c r="G1432" s="20"/>
      <c r="H1432" s="20"/>
      <c r="I1432" s="20"/>
      <c r="J1432" s="20"/>
      <c r="K1432" s="21">
        <f>K1443</f>
        <v>24.77</v>
      </c>
      <c r="L1432" s="22">
        <f>L1443</f>
        <v>35.99</v>
      </c>
      <c r="M1432" s="47">
        <f>M1443</f>
        <v>891.47</v>
      </c>
    </row>
    <row r="1433" spans="1:13" ht="56.25" x14ac:dyDescent="0.25">
      <c r="A1433" s="20"/>
      <c r="B1433" s="20"/>
      <c r="C1433" s="20"/>
      <c r="D1433" s="19" t="s">
        <v>212</v>
      </c>
      <c r="E1433" s="20"/>
      <c r="F1433" s="20"/>
      <c r="G1433" s="20"/>
      <c r="H1433" s="20"/>
      <c r="I1433" s="20"/>
      <c r="J1433" s="20"/>
      <c r="K1433" s="20"/>
      <c r="L1433" s="20"/>
      <c r="M1433" s="48"/>
    </row>
    <row r="1434" spans="1:13" x14ac:dyDescent="0.25">
      <c r="A1434" s="20"/>
      <c r="B1434" s="20"/>
      <c r="C1434" s="20"/>
      <c r="D1434" s="23"/>
      <c r="E1434" s="18" t="s">
        <v>280</v>
      </c>
      <c r="F1434" s="24">
        <v>1</v>
      </c>
      <c r="G1434" s="25">
        <v>0.4</v>
      </c>
      <c r="H1434" s="25">
        <v>0</v>
      </c>
      <c r="I1434" s="25">
        <v>0</v>
      </c>
      <c r="J1434" s="22">
        <f t="shared" ref="J1434:J1442" si="15">OR(F1434&lt;&gt;0,G1434&lt;&gt;0,H1434&lt;&gt;0,I1434&lt;&gt;0)*(F1434 + (F1434 = 0))*(G1434 + (G1434 = 0))*(H1434 + (H1434 = 0))*(I1434 + (I1434 = 0))</f>
        <v>0.4</v>
      </c>
      <c r="K1434" s="20"/>
      <c r="L1434" s="20"/>
      <c r="M1434" s="48"/>
    </row>
    <row r="1435" spans="1:13" x14ac:dyDescent="0.25">
      <c r="A1435" s="20"/>
      <c r="B1435" s="20"/>
      <c r="C1435" s="20"/>
      <c r="D1435" s="23"/>
      <c r="E1435" s="18" t="s">
        <v>71</v>
      </c>
      <c r="F1435" s="24">
        <v>1</v>
      </c>
      <c r="G1435" s="25">
        <v>0.6</v>
      </c>
      <c r="H1435" s="25">
        <v>0</v>
      </c>
      <c r="I1435" s="25">
        <v>0</v>
      </c>
      <c r="J1435" s="22">
        <f t="shared" si="15"/>
        <v>0.6</v>
      </c>
      <c r="K1435" s="20"/>
      <c r="L1435" s="20"/>
      <c r="M1435" s="48"/>
    </row>
    <row r="1436" spans="1:13" x14ac:dyDescent="0.25">
      <c r="A1436" s="20"/>
      <c r="B1436" s="20"/>
      <c r="C1436" s="20"/>
      <c r="D1436" s="23"/>
      <c r="E1436" s="18" t="s">
        <v>16</v>
      </c>
      <c r="F1436" s="24">
        <v>2</v>
      </c>
      <c r="G1436" s="25">
        <v>0.7</v>
      </c>
      <c r="H1436" s="25">
        <v>0</v>
      </c>
      <c r="I1436" s="25">
        <v>0</v>
      </c>
      <c r="J1436" s="22">
        <f t="shared" si="15"/>
        <v>1.4</v>
      </c>
      <c r="K1436" s="20"/>
      <c r="L1436" s="20"/>
      <c r="M1436" s="48"/>
    </row>
    <row r="1437" spans="1:13" x14ac:dyDescent="0.25">
      <c r="A1437" s="20"/>
      <c r="B1437" s="20"/>
      <c r="C1437" s="20"/>
      <c r="D1437" s="23"/>
      <c r="E1437" s="18" t="s">
        <v>16</v>
      </c>
      <c r="F1437" s="24">
        <v>0</v>
      </c>
      <c r="G1437" s="25">
        <v>0.4</v>
      </c>
      <c r="H1437" s="25">
        <v>0</v>
      </c>
      <c r="I1437" s="25">
        <v>0</v>
      </c>
      <c r="J1437" s="22">
        <f t="shared" si="15"/>
        <v>0.4</v>
      </c>
      <c r="K1437" s="20"/>
      <c r="L1437" s="20"/>
      <c r="M1437" s="48"/>
    </row>
    <row r="1438" spans="1:13" x14ac:dyDescent="0.25">
      <c r="A1438" s="20"/>
      <c r="B1438" s="20"/>
      <c r="C1438" s="20"/>
      <c r="D1438" s="23"/>
      <c r="E1438" s="18" t="s">
        <v>16</v>
      </c>
      <c r="F1438" s="24">
        <v>0</v>
      </c>
      <c r="G1438" s="25">
        <v>1.37</v>
      </c>
      <c r="H1438" s="25">
        <v>0</v>
      </c>
      <c r="I1438" s="25">
        <v>0</v>
      </c>
      <c r="J1438" s="22">
        <f t="shared" si="15"/>
        <v>1.37</v>
      </c>
      <c r="K1438" s="20"/>
      <c r="L1438" s="20"/>
      <c r="M1438" s="48"/>
    </row>
    <row r="1439" spans="1:13" x14ac:dyDescent="0.25">
      <c r="A1439" s="20"/>
      <c r="B1439" s="20"/>
      <c r="C1439" s="20"/>
      <c r="D1439" s="23"/>
      <c r="E1439" s="18" t="s">
        <v>16</v>
      </c>
      <c r="F1439" s="24">
        <v>0</v>
      </c>
      <c r="G1439" s="25">
        <v>3.7</v>
      </c>
      <c r="H1439" s="25">
        <v>0</v>
      </c>
      <c r="I1439" s="25">
        <v>0</v>
      </c>
      <c r="J1439" s="22">
        <f t="shared" si="15"/>
        <v>3.7</v>
      </c>
      <c r="K1439" s="20"/>
      <c r="L1439" s="20"/>
      <c r="M1439" s="48"/>
    </row>
    <row r="1440" spans="1:13" x14ac:dyDescent="0.25">
      <c r="A1440" s="20"/>
      <c r="B1440" s="20"/>
      <c r="C1440" s="20"/>
      <c r="D1440" s="23"/>
      <c r="E1440" s="18" t="s">
        <v>16</v>
      </c>
      <c r="F1440" s="24">
        <v>0</v>
      </c>
      <c r="G1440" s="25">
        <v>5</v>
      </c>
      <c r="H1440" s="25">
        <v>0</v>
      </c>
      <c r="I1440" s="25">
        <v>0</v>
      </c>
      <c r="J1440" s="22">
        <f t="shared" si="15"/>
        <v>5</v>
      </c>
      <c r="K1440" s="20"/>
      <c r="L1440" s="20"/>
      <c r="M1440" s="48"/>
    </row>
    <row r="1441" spans="1:13" x14ac:dyDescent="0.25">
      <c r="A1441" s="20"/>
      <c r="B1441" s="20"/>
      <c r="C1441" s="20"/>
      <c r="D1441" s="23"/>
      <c r="E1441" s="18" t="s">
        <v>491</v>
      </c>
      <c r="F1441" s="24">
        <v>1</v>
      </c>
      <c r="G1441" s="25">
        <v>1.3</v>
      </c>
      <c r="H1441" s="25">
        <v>0</v>
      </c>
      <c r="I1441" s="25">
        <v>0</v>
      </c>
      <c r="J1441" s="22">
        <f t="shared" si="15"/>
        <v>1.3</v>
      </c>
      <c r="K1441" s="20"/>
      <c r="L1441" s="20"/>
      <c r="M1441" s="48"/>
    </row>
    <row r="1442" spans="1:13" x14ac:dyDescent="0.25">
      <c r="A1442" s="20"/>
      <c r="B1442" s="20"/>
      <c r="C1442" s="20"/>
      <c r="D1442" s="23"/>
      <c r="E1442" s="18" t="s">
        <v>415</v>
      </c>
      <c r="F1442" s="24">
        <v>1</v>
      </c>
      <c r="G1442" s="25">
        <v>10.6</v>
      </c>
      <c r="H1442" s="25">
        <v>0</v>
      </c>
      <c r="I1442" s="25">
        <v>0</v>
      </c>
      <c r="J1442" s="22">
        <f t="shared" si="15"/>
        <v>10.6</v>
      </c>
      <c r="K1442" s="20"/>
      <c r="L1442" s="20"/>
      <c r="M1442" s="48"/>
    </row>
    <row r="1443" spans="1:13" x14ac:dyDescent="0.25">
      <c r="A1443" s="20"/>
      <c r="B1443" s="20"/>
      <c r="C1443" s="20"/>
      <c r="D1443" s="23"/>
      <c r="E1443" s="20"/>
      <c r="F1443" s="20"/>
      <c r="G1443" s="20"/>
      <c r="H1443" s="20"/>
      <c r="I1443" s="20"/>
      <c r="J1443" s="26" t="s">
        <v>213</v>
      </c>
      <c r="K1443" s="27">
        <f>SUM(J1434:J1442)</f>
        <v>24.77</v>
      </c>
      <c r="L1443" s="25">
        <v>35.99</v>
      </c>
      <c r="M1443" s="49">
        <f>ROUND(K1443*L1443,2)</f>
        <v>891.47</v>
      </c>
    </row>
    <row r="1444" spans="1:13" x14ac:dyDescent="0.25">
      <c r="A1444" s="29"/>
      <c r="B1444" s="29"/>
      <c r="C1444" s="29"/>
      <c r="D1444" s="30"/>
      <c r="E1444" s="29"/>
      <c r="F1444" s="29"/>
      <c r="G1444" s="29"/>
      <c r="H1444" s="29"/>
      <c r="I1444" s="29"/>
      <c r="J1444" s="29"/>
      <c r="K1444" s="29"/>
      <c r="L1444" s="29"/>
      <c r="M1444" s="50"/>
    </row>
    <row r="1445" spans="1:13" x14ac:dyDescent="0.25">
      <c r="A1445" s="17" t="s">
        <v>98</v>
      </c>
      <c r="B1445" s="18" t="s">
        <v>21</v>
      </c>
      <c r="C1445" s="18" t="s">
        <v>29</v>
      </c>
      <c r="D1445" s="19" t="s">
        <v>99</v>
      </c>
      <c r="E1445" s="20"/>
      <c r="F1445" s="20"/>
      <c r="G1445" s="20"/>
      <c r="H1445" s="20"/>
      <c r="I1445" s="20"/>
      <c r="J1445" s="20"/>
      <c r="K1445" s="31">
        <v>0</v>
      </c>
      <c r="L1445" s="25">
        <v>57.61</v>
      </c>
      <c r="M1445" s="47">
        <f>ROUND(K1445*L1445,2)</f>
        <v>0</v>
      </c>
    </row>
    <row r="1446" spans="1:13" ht="33.75" x14ac:dyDescent="0.25">
      <c r="A1446" s="20"/>
      <c r="B1446" s="20"/>
      <c r="C1446" s="20"/>
      <c r="D1446" s="19" t="s">
        <v>100</v>
      </c>
      <c r="E1446" s="20"/>
      <c r="F1446" s="20"/>
      <c r="G1446" s="20"/>
      <c r="H1446" s="20"/>
      <c r="I1446" s="20"/>
      <c r="J1446" s="20"/>
      <c r="K1446" s="20"/>
      <c r="L1446" s="20"/>
      <c r="M1446" s="48"/>
    </row>
    <row r="1447" spans="1:13" x14ac:dyDescent="0.25">
      <c r="A1447" s="17" t="s">
        <v>374</v>
      </c>
      <c r="B1447" s="18" t="s">
        <v>21</v>
      </c>
      <c r="C1447" s="18" t="s">
        <v>59</v>
      </c>
      <c r="D1447" s="19" t="s">
        <v>375</v>
      </c>
      <c r="E1447" s="20"/>
      <c r="F1447" s="20"/>
      <c r="G1447" s="20"/>
      <c r="H1447" s="20"/>
      <c r="I1447" s="20"/>
      <c r="J1447" s="20"/>
      <c r="K1447" s="31">
        <v>0</v>
      </c>
      <c r="L1447" s="25">
        <v>283.76</v>
      </c>
      <c r="M1447" s="47">
        <f>ROUND(K1447*L1447,2)</f>
        <v>0</v>
      </c>
    </row>
    <row r="1448" spans="1:13" ht="67.5" x14ac:dyDescent="0.25">
      <c r="A1448" s="20"/>
      <c r="B1448" s="20"/>
      <c r="C1448" s="20"/>
      <c r="D1448" s="19" t="s">
        <v>376</v>
      </c>
      <c r="E1448" s="20"/>
      <c r="F1448" s="20"/>
      <c r="G1448" s="20"/>
      <c r="H1448" s="20"/>
      <c r="I1448" s="20"/>
      <c r="J1448" s="20"/>
      <c r="K1448" s="20"/>
      <c r="L1448" s="20"/>
      <c r="M1448" s="48"/>
    </row>
    <row r="1449" spans="1:13" ht="22.5" x14ac:dyDescent="0.25">
      <c r="A1449" s="17" t="s">
        <v>88</v>
      </c>
      <c r="B1449" s="18" t="s">
        <v>21</v>
      </c>
      <c r="C1449" s="18" t="s">
        <v>59</v>
      </c>
      <c r="D1449" s="19" t="s">
        <v>89</v>
      </c>
      <c r="E1449" s="20"/>
      <c r="F1449" s="20"/>
      <c r="G1449" s="20"/>
      <c r="H1449" s="20"/>
      <c r="I1449" s="20"/>
      <c r="J1449" s="20"/>
      <c r="K1449" s="31">
        <v>0</v>
      </c>
      <c r="L1449" s="25">
        <v>340.51</v>
      </c>
      <c r="M1449" s="47">
        <f>ROUND(K1449*L1449,2)</f>
        <v>0</v>
      </c>
    </row>
    <row r="1450" spans="1:13" ht="78.75" x14ac:dyDescent="0.25">
      <c r="A1450" s="20"/>
      <c r="B1450" s="20"/>
      <c r="C1450" s="20"/>
      <c r="D1450" s="19" t="s">
        <v>90</v>
      </c>
      <c r="E1450" s="20"/>
      <c r="F1450" s="20"/>
      <c r="G1450" s="20"/>
      <c r="H1450" s="20"/>
      <c r="I1450" s="20"/>
      <c r="J1450" s="20"/>
      <c r="K1450" s="20"/>
      <c r="L1450" s="20"/>
      <c r="M1450" s="48"/>
    </row>
    <row r="1451" spans="1:13" x14ac:dyDescent="0.25">
      <c r="A1451" s="17" t="s">
        <v>231</v>
      </c>
      <c r="B1451" s="18" t="s">
        <v>21</v>
      </c>
      <c r="C1451" s="18" t="s">
        <v>59</v>
      </c>
      <c r="D1451" s="19" t="s">
        <v>232</v>
      </c>
      <c r="E1451" s="20"/>
      <c r="F1451" s="20"/>
      <c r="G1451" s="20"/>
      <c r="H1451" s="20"/>
      <c r="I1451" s="20"/>
      <c r="J1451" s="20"/>
      <c r="K1451" s="31">
        <v>0</v>
      </c>
      <c r="L1451" s="25">
        <v>545.1</v>
      </c>
      <c r="M1451" s="47">
        <f>ROUND(K1451*L1451,2)</f>
        <v>0</v>
      </c>
    </row>
    <row r="1452" spans="1:13" ht="56.25" x14ac:dyDescent="0.25">
      <c r="A1452" s="20"/>
      <c r="B1452" s="20"/>
      <c r="C1452" s="20"/>
      <c r="D1452" s="19" t="s">
        <v>233</v>
      </c>
      <c r="E1452" s="20"/>
      <c r="F1452" s="20"/>
      <c r="G1452" s="20"/>
      <c r="H1452" s="20"/>
      <c r="I1452" s="20"/>
      <c r="J1452" s="20"/>
      <c r="K1452" s="20"/>
      <c r="L1452" s="20"/>
      <c r="M1452" s="48"/>
    </row>
    <row r="1453" spans="1:13" x14ac:dyDescent="0.25">
      <c r="A1453" s="17" t="s">
        <v>379</v>
      </c>
      <c r="B1453" s="18" t="s">
        <v>21</v>
      </c>
      <c r="C1453" s="18" t="s">
        <v>59</v>
      </c>
      <c r="D1453" s="19" t="s">
        <v>380</v>
      </c>
      <c r="E1453" s="20"/>
      <c r="F1453" s="20"/>
      <c r="G1453" s="20"/>
      <c r="H1453" s="20"/>
      <c r="I1453" s="20"/>
      <c r="J1453" s="20"/>
      <c r="K1453" s="21">
        <f>K1456</f>
        <v>1.8</v>
      </c>
      <c r="L1453" s="22">
        <f>L1456</f>
        <v>252.23</v>
      </c>
      <c r="M1453" s="47">
        <f>M1456</f>
        <v>454.01</v>
      </c>
    </row>
    <row r="1454" spans="1:13" ht="67.5" x14ac:dyDescent="0.25">
      <c r="A1454" s="20"/>
      <c r="B1454" s="20"/>
      <c r="C1454" s="20"/>
      <c r="D1454" s="19" t="s">
        <v>381</v>
      </c>
      <c r="E1454" s="20"/>
      <c r="F1454" s="20"/>
      <c r="G1454" s="20"/>
      <c r="H1454" s="20"/>
      <c r="I1454" s="20"/>
      <c r="J1454" s="20"/>
      <c r="K1454" s="20"/>
      <c r="L1454" s="20"/>
      <c r="M1454" s="48"/>
    </row>
    <row r="1455" spans="1:13" x14ac:dyDescent="0.25">
      <c r="A1455" s="20"/>
      <c r="B1455" s="20"/>
      <c r="C1455" s="20"/>
      <c r="D1455" s="23"/>
      <c r="E1455" s="18" t="s">
        <v>499</v>
      </c>
      <c r="F1455" s="24">
        <v>6</v>
      </c>
      <c r="G1455" s="25">
        <v>0.75</v>
      </c>
      <c r="H1455" s="25">
        <v>0.4</v>
      </c>
      <c r="I1455" s="25">
        <v>0</v>
      </c>
      <c r="J1455" s="22">
        <f>OR(F1455&lt;&gt;0,G1455&lt;&gt;0,H1455&lt;&gt;0,I1455&lt;&gt;0)*(F1455 + (F1455 = 0))*(G1455 + (G1455 = 0))*(H1455 + (H1455 = 0))*(I1455 + (I1455 = 0))</f>
        <v>1.8</v>
      </c>
      <c r="K1455" s="20"/>
      <c r="L1455" s="20"/>
      <c r="M1455" s="48"/>
    </row>
    <row r="1456" spans="1:13" x14ac:dyDescent="0.25">
      <c r="A1456" s="20"/>
      <c r="B1456" s="20"/>
      <c r="C1456" s="20"/>
      <c r="D1456" s="23"/>
      <c r="E1456" s="20"/>
      <c r="F1456" s="20"/>
      <c r="G1456" s="20"/>
      <c r="H1456" s="20"/>
      <c r="I1456" s="20"/>
      <c r="J1456" s="26" t="s">
        <v>385</v>
      </c>
      <c r="K1456" s="27">
        <f>J1455</f>
        <v>1.8</v>
      </c>
      <c r="L1456" s="25">
        <v>252.23</v>
      </c>
      <c r="M1456" s="49">
        <f>ROUND(K1456*L1456,2)</f>
        <v>454.01</v>
      </c>
    </row>
    <row r="1457" spans="1:13" x14ac:dyDescent="0.25">
      <c r="A1457" s="29"/>
      <c r="B1457" s="29"/>
      <c r="C1457" s="29"/>
      <c r="D1457" s="30"/>
      <c r="E1457" s="29"/>
      <c r="F1457" s="29"/>
      <c r="G1457" s="29"/>
      <c r="H1457" s="29"/>
      <c r="I1457" s="29"/>
      <c r="J1457" s="29"/>
      <c r="K1457" s="29"/>
      <c r="L1457" s="29"/>
      <c r="M1457" s="50"/>
    </row>
    <row r="1458" spans="1:13" ht="22.5" x14ac:dyDescent="0.25">
      <c r="A1458" s="17" t="s">
        <v>182</v>
      </c>
      <c r="B1458" s="18" t="s">
        <v>21</v>
      </c>
      <c r="C1458" s="18" t="s">
        <v>59</v>
      </c>
      <c r="D1458" s="19" t="s">
        <v>183</v>
      </c>
      <c r="E1458" s="20"/>
      <c r="F1458" s="20"/>
      <c r="G1458" s="20"/>
      <c r="H1458" s="20"/>
      <c r="I1458" s="20"/>
      <c r="J1458" s="20"/>
      <c r="K1458" s="21">
        <f>K1461</f>
        <v>4.8</v>
      </c>
      <c r="L1458" s="22">
        <f>L1461</f>
        <v>302.68</v>
      </c>
      <c r="M1458" s="47">
        <f>M1461</f>
        <v>1452.86</v>
      </c>
    </row>
    <row r="1459" spans="1:13" ht="78.75" x14ac:dyDescent="0.25">
      <c r="A1459" s="20"/>
      <c r="B1459" s="20"/>
      <c r="C1459" s="20"/>
      <c r="D1459" s="19" t="s">
        <v>184</v>
      </c>
      <c r="E1459" s="20"/>
      <c r="F1459" s="20"/>
      <c r="G1459" s="20"/>
      <c r="H1459" s="20"/>
      <c r="I1459" s="20"/>
      <c r="J1459" s="20"/>
      <c r="K1459" s="20"/>
      <c r="L1459" s="20"/>
      <c r="M1459" s="48"/>
    </row>
    <row r="1460" spans="1:13" x14ac:dyDescent="0.25">
      <c r="A1460" s="20"/>
      <c r="B1460" s="20"/>
      <c r="C1460" s="20"/>
      <c r="D1460" s="23"/>
      <c r="E1460" s="18" t="s">
        <v>288</v>
      </c>
      <c r="F1460" s="24">
        <v>2</v>
      </c>
      <c r="G1460" s="25">
        <v>2</v>
      </c>
      <c r="H1460" s="25">
        <v>1.2</v>
      </c>
      <c r="I1460" s="25">
        <v>0</v>
      </c>
      <c r="J1460" s="22">
        <f>OR(F1460&lt;&gt;0,G1460&lt;&gt;0,H1460&lt;&gt;0,I1460&lt;&gt;0)*(F1460 + (F1460 = 0))*(G1460 + (G1460 = 0))*(H1460 + (H1460 = 0))*(I1460 + (I1460 = 0))</f>
        <v>4.8</v>
      </c>
      <c r="K1460" s="20"/>
      <c r="L1460" s="20"/>
      <c r="M1460" s="48"/>
    </row>
    <row r="1461" spans="1:13" x14ac:dyDescent="0.25">
      <c r="A1461" s="20"/>
      <c r="B1461" s="20"/>
      <c r="C1461" s="20"/>
      <c r="D1461" s="23"/>
      <c r="E1461" s="20"/>
      <c r="F1461" s="20"/>
      <c r="G1461" s="20"/>
      <c r="H1461" s="20"/>
      <c r="I1461" s="20"/>
      <c r="J1461" s="26" t="s">
        <v>186</v>
      </c>
      <c r="K1461" s="27">
        <f>J1460</f>
        <v>4.8</v>
      </c>
      <c r="L1461" s="25">
        <v>302.68</v>
      </c>
      <c r="M1461" s="49">
        <f>ROUND(K1461*L1461,2)</f>
        <v>1452.86</v>
      </c>
    </row>
    <row r="1462" spans="1:13" x14ac:dyDescent="0.25">
      <c r="A1462" s="29"/>
      <c r="B1462" s="29"/>
      <c r="C1462" s="29"/>
      <c r="D1462" s="30"/>
      <c r="E1462" s="29"/>
      <c r="F1462" s="29"/>
      <c r="G1462" s="29"/>
      <c r="H1462" s="29"/>
      <c r="I1462" s="29"/>
      <c r="J1462" s="29"/>
      <c r="K1462" s="29"/>
      <c r="L1462" s="29"/>
      <c r="M1462" s="50"/>
    </row>
    <row r="1463" spans="1:13" x14ac:dyDescent="0.25">
      <c r="A1463" s="17" t="s">
        <v>441</v>
      </c>
      <c r="B1463" s="18" t="s">
        <v>21</v>
      </c>
      <c r="C1463" s="18" t="s">
        <v>59</v>
      </c>
      <c r="D1463" s="19" t="s">
        <v>442</v>
      </c>
      <c r="E1463" s="20"/>
      <c r="F1463" s="20"/>
      <c r="G1463" s="20"/>
      <c r="H1463" s="20"/>
      <c r="I1463" s="20"/>
      <c r="J1463" s="20"/>
      <c r="K1463" s="31">
        <v>0</v>
      </c>
      <c r="L1463" s="25">
        <v>484.53</v>
      </c>
      <c r="M1463" s="47">
        <f>ROUND(K1463*L1463,2)</f>
        <v>0</v>
      </c>
    </row>
    <row r="1464" spans="1:13" ht="56.25" x14ac:dyDescent="0.25">
      <c r="A1464" s="20"/>
      <c r="B1464" s="20"/>
      <c r="C1464" s="20"/>
      <c r="D1464" s="19" t="s">
        <v>443</v>
      </c>
      <c r="E1464" s="20"/>
      <c r="F1464" s="20"/>
      <c r="G1464" s="20"/>
      <c r="H1464" s="20"/>
      <c r="I1464" s="20"/>
      <c r="J1464" s="20"/>
      <c r="K1464" s="20"/>
      <c r="L1464" s="20"/>
      <c r="M1464" s="48"/>
    </row>
    <row r="1465" spans="1:13" x14ac:dyDescent="0.25">
      <c r="A1465" s="17" t="s">
        <v>386</v>
      </c>
      <c r="B1465" s="18" t="s">
        <v>21</v>
      </c>
      <c r="C1465" s="18" t="s">
        <v>113</v>
      </c>
      <c r="D1465" s="19" t="s">
        <v>387</v>
      </c>
      <c r="E1465" s="20"/>
      <c r="F1465" s="20"/>
      <c r="G1465" s="20"/>
      <c r="H1465" s="20"/>
      <c r="I1465" s="20"/>
      <c r="J1465" s="20"/>
      <c r="K1465" s="31">
        <v>0</v>
      </c>
      <c r="L1465" s="25">
        <v>34.200000000000003</v>
      </c>
      <c r="M1465" s="47">
        <f>ROUND(K1465*L1465,2)</f>
        <v>0</v>
      </c>
    </row>
    <row r="1466" spans="1:13" ht="33.75" x14ac:dyDescent="0.25">
      <c r="A1466" s="20"/>
      <c r="B1466" s="20"/>
      <c r="C1466" s="20"/>
      <c r="D1466" s="19" t="s">
        <v>388</v>
      </c>
      <c r="E1466" s="20"/>
      <c r="F1466" s="20"/>
      <c r="G1466" s="20"/>
      <c r="H1466" s="20"/>
      <c r="I1466" s="20"/>
      <c r="J1466" s="20"/>
      <c r="K1466" s="20"/>
      <c r="L1466" s="20"/>
      <c r="M1466" s="48"/>
    </row>
    <row r="1467" spans="1:13" x14ac:dyDescent="0.25">
      <c r="A1467" s="17" t="s">
        <v>445</v>
      </c>
      <c r="B1467" s="18" t="s">
        <v>21</v>
      </c>
      <c r="C1467" s="18" t="s">
        <v>113</v>
      </c>
      <c r="D1467" s="19" t="s">
        <v>446</v>
      </c>
      <c r="E1467" s="20"/>
      <c r="F1467" s="20"/>
      <c r="G1467" s="20"/>
      <c r="H1467" s="20"/>
      <c r="I1467" s="20"/>
      <c r="J1467" s="20"/>
      <c r="K1467" s="31">
        <v>0</v>
      </c>
      <c r="L1467" s="25">
        <v>46.99</v>
      </c>
      <c r="M1467" s="47">
        <f>ROUND(K1467*L1467,2)</f>
        <v>0</v>
      </c>
    </row>
    <row r="1468" spans="1:13" ht="33.75" x14ac:dyDescent="0.25">
      <c r="A1468" s="20"/>
      <c r="B1468" s="20"/>
      <c r="C1468" s="20"/>
      <c r="D1468" s="19" t="s">
        <v>447</v>
      </c>
      <c r="E1468" s="20"/>
      <c r="F1468" s="20"/>
      <c r="G1468" s="20"/>
      <c r="H1468" s="20"/>
      <c r="I1468" s="20"/>
      <c r="J1468" s="20"/>
      <c r="K1468" s="20"/>
      <c r="L1468" s="20"/>
      <c r="M1468" s="48"/>
    </row>
    <row r="1469" spans="1:13" x14ac:dyDescent="0.25">
      <c r="A1469" s="17" t="s">
        <v>297</v>
      </c>
      <c r="B1469" s="18" t="s">
        <v>21</v>
      </c>
      <c r="C1469" s="18" t="s">
        <v>113</v>
      </c>
      <c r="D1469" s="19" t="s">
        <v>298</v>
      </c>
      <c r="E1469" s="20"/>
      <c r="F1469" s="20"/>
      <c r="G1469" s="20"/>
      <c r="H1469" s="20"/>
      <c r="I1469" s="20"/>
      <c r="J1469" s="20"/>
      <c r="K1469" s="31">
        <v>0</v>
      </c>
      <c r="L1469" s="25">
        <v>99.5</v>
      </c>
      <c r="M1469" s="47">
        <f>ROUND(K1469*L1469,2)</f>
        <v>0</v>
      </c>
    </row>
    <row r="1470" spans="1:13" ht="33.75" x14ac:dyDescent="0.25">
      <c r="A1470" s="20"/>
      <c r="B1470" s="20"/>
      <c r="C1470" s="20"/>
      <c r="D1470" s="19" t="s">
        <v>299</v>
      </c>
      <c r="E1470" s="20"/>
      <c r="F1470" s="20"/>
      <c r="G1470" s="20"/>
      <c r="H1470" s="20"/>
      <c r="I1470" s="20"/>
      <c r="J1470" s="20"/>
      <c r="K1470" s="20"/>
      <c r="L1470" s="20"/>
      <c r="M1470" s="48"/>
    </row>
    <row r="1471" spans="1:13" x14ac:dyDescent="0.25">
      <c r="A1471" s="17" t="s">
        <v>448</v>
      </c>
      <c r="B1471" s="18" t="s">
        <v>21</v>
      </c>
      <c r="C1471" s="18" t="s">
        <v>113</v>
      </c>
      <c r="D1471" s="19" t="s">
        <v>449</v>
      </c>
      <c r="E1471" s="20"/>
      <c r="F1471" s="20"/>
      <c r="G1471" s="20"/>
      <c r="H1471" s="20"/>
      <c r="I1471" s="20"/>
      <c r="J1471" s="20"/>
      <c r="K1471" s="31">
        <v>0</v>
      </c>
      <c r="L1471" s="25">
        <v>112</v>
      </c>
      <c r="M1471" s="47">
        <f>ROUND(K1471*L1471,2)</f>
        <v>0</v>
      </c>
    </row>
    <row r="1472" spans="1:13" ht="33.75" x14ac:dyDescent="0.25">
      <c r="A1472" s="20"/>
      <c r="B1472" s="20"/>
      <c r="C1472" s="20"/>
      <c r="D1472" s="19" t="s">
        <v>450</v>
      </c>
      <c r="E1472" s="20"/>
      <c r="F1472" s="20"/>
      <c r="G1472" s="20"/>
      <c r="H1472" s="20"/>
      <c r="I1472" s="20"/>
      <c r="J1472" s="20"/>
      <c r="K1472" s="20"/>
      <c r="L1472" s="20"/>
      <c r="M1472" s="48"/>
    </row>
    <row r="1473" spans="1:13" x14ac:dyDescent="0.25">
      <c r="A1473" s="17" t="s">
        <v>420</v>
      </c>
      <c r="B1473" s="18" t="s">
        <v>21</v>
      </c>
      <c r="C1473" s="18" t="s">
        <v>113</v>
      </c>
      <c r="D1473" s="19" t="s">
        <v>421</v>
      </c>
      <c r="E1473" s="20"/>
      <c r="F1473" s="20"/>
      <c r="G1473" s="20"/>
      <c r="H1473" s="20"/>
      <c r="I1473" s="20"/>
      <c r="J1473" s="20"/>
      <c r="K1473" s="31">
        <v>0</v>
      </c>
      <c r="L1473" s="25">
        <v>126.21</v>
      </c>
      <c r="M1473" s="47">
        <f>ROUND(K1473*L1473,2)</f>
        <v>0</v>
      </c>
    </row>
    <row r="1474" spans="1:13" ht="22.5" x14ac:dyDescent="0.25">
      <c r="A1474" s="20"/>
      <c r="B1474" s="20"/>
      <c r="C1474" s="20"/>
      <c r="D1474" s="19" t="s">
        <v>422</v>
      </c>
      <c r="E1474" s="20"/>
      <c r="F1474" s="20"/>
      <c r="G1474" s="20"/>
      <c r="H1474" s="20"/>
      <c r="I1474" s="20"/>
      <c r="J1474" s="20"/>
      <c r="K1474" s="20"/>
      <c r="L1474" s="20"/>
      <c r="M1474" s="48"/>
    </row>
    <row r="1475" spans="1:13" x14ac:dyDescent="0.25">
      <c r="A1475" s="17" t="s">
        <v>49</v>
      </c>
      <c r="B1475" s="18" t="s">
        <v>21</v>
      </c>
      <c r="C1475" s="18" t="s">
        <v>29</v>
      </c>
      <c r="D1475" s="19" t="s">
        <v>50</v>
      </c>
      <c r="E1475" s="20"/>
      <c r="F1475" s="20"/>
      <c r="G1475" s="20"/>
      <c r="H1475" s="20"/>
      <c r="I1475" s="20"/>
      <c r="J1475" s="20"/>
      <c r="K1475" s="31">
        <v>0</v>
      </c>
      <c r="L1475" s="25">
        <v>217.15</v>
      </c>
      <c r="M1475" s="47">
        <f>ROUND(K1475*L1475,2)</f>
        <v>0</v>
      </c>
    </row>
    <row r="1476" spans="1:13" ht="45" x14ac:dyDescent="0.25">
      <c r="A1476" s="20"/>
      <c r="B1476" s="20"/>
      <c r="C1476" s="20"/>
      <c r="D1476" s="19" t="s">
        <v>51</v>
      </c>
      <c r="E1476" s="20"/>
      <c r="F1476" s="20"/>
      <c r="G1476" s="20"/>
      <c r="H1476" s="20"/>
      <c r="I1476" s="20"/>
      <c r="J1476" s="20"/>
      <c r="K1476" s="20"/>
      <c r="L1476" s="20"/>
      <c r="M1476" s="48"/>
    </row>
    <row r="1477" spans="1:13" x14ac:dyDescent="0.25">
      <c r="A1477" s="17" t="s">
        <v>135</v>
      </c>
      <c r="B1477" s="18" t="s">
        <v>21</v>
      </c>
      <c r="C1477" s="18" t="s">
        <v>29</v>
      </c>
      <c r="D1477" s="19" t="s">
        <v>136</v>
      </c>
      <c r="E1477" s="20"/>
      <c r="F1477" s="20"/>
      <c r="G1477" s="20"/>
      <c r="H1477" s="20"/>
      <c r="I1477" s="20"/>
      <c r="J1477" s="20"/>
      <c r="K1477" s="31">
        <v>0</v>
      </c>
      <c r="L1477" s="25">
        <v>260.58</v>
      </c>
      <c r="M1477" s="47">
        <f>ROUND(K1477*L1477,2)</f>
        <v>0</v>
      </c>
    </row>
    <row r="1478" spans="1:13" ht="56.25" x14ac:dyDescent="0.25">
      <c r="A1478" s="20"/>
      <c r="B1478" s="20"/>
      <c r="C1478" s="20"/>
      <c r="D1478" s="19" t="s">
        <v>137</v>
      </c>
      <c r="E1478" s="20"/>
      <c r="F1478" s="20"/>
      <c r="G1478" s="20"/>
      <c r="H1478" s="20"/>
      <c r="I1478" s="20"/>
      <c r="J1478" s="20"/>
      <c r="K1478" s="20"/>
      <c r="L1478" s="20"/>
      <c r="M1478" s="48"/>
    </row>
    <row r="1479" spans="1:13" x14ac:dyDescent="0.25">
      <c r="A1479" s="17" t="s">
        <v>255</v>
      </c>
      <c r="B1479" s="18" t="s">
        <v>21</v>
      </c>
      <c r="C1479" s="18" t="s">
        <v>29</v>
      </c>
      <c r="D1479" s="19" t="s">
        <v>256</v>
      </c>
      <c r="E1479" s="20"/>
      <c r="F1479" s="20"/>
      <c r="G1479" s="20"/>
      <c r="H1479" s="20"/>
      <c r="I1479" s="20"/>
      <c r="J1479" s="20"/>
      <c r="K1479" s="31">
        <v>0</v>
      </c>
      <c r="L1479" s="25">
        <v>283</v>
      </c>
      <c r="M1479" s="47">
        <f>ROUND(K1479*L1479,2)</f>
        <v>0</v>
      </c>
    </row>
    <row r="1480" spans="1:13" ht="45" x14ac:dyDescent="0.25">
      <c r="A1480" s="20"/>
      <c r="B1480" s="20"/>
      <c r="C1480" s="20"/>
      <c r="D1480" s="19" t="s">
        <v>257</v>
      </c>
      <c r="E1480" s="20"/>
      <c r="F1480" s="20"/>
      <c r="G1480" s="20"/>
      <c r="H1480" s="20"/>
      <c r="I1480" s="20"/>
      <c r="J1480" s="20"/>
      <c r="K1480" s="20"/>
      <c r="L1480" s="20"/>
      <c r="M1480" s="48"/>
    </row>
    <row r="1481" spans="1:13" x14ac:dyDescent="0.25">
      <c r="A1481" s="17" t="s">
        <v>187</v>
      </c>
      <c r="B1481" s="18" t="s">
        <v>21</v>
      </c>
      <c r="C1481" s="18" t="s">
        <v>64</v>
      </c>
      <c r="D1481" s="19" t="s">
        <v>188</v>
      </c>
      <c r="E1481" s="20"/>
      <c r="F1481" s="20"/>
      <c r="G1481" s="20"/>
      <c r="H1481" s="20"/>
      <c r="I1481" s="20"/>
      <c r="J1481" s="20"/>
      <c r="K1481" s="21">
        <f>K1484</f>
        <v>1</v>
      </c>
      <c r="L1481" s="22">
        <f>L1484</f>
        <v>114.25</v>
      </c>
      <c r="M1481" s="47">
        <f>M1484</f>
        <v>114.25</v>
      </c>
    </row>
    <row r="1482" spans="1:13" ht="67.5" x14ac:dyDescent="0.25">
      <c r="A1482" s="20"/>
      <c r="B1482" s="20"/>
      <c r="C1482" s="20"/>
      <c r="D1482" s="19" t="s">
        <v>189</v>
      </c>
      <c r="E1482" s="20"/>
      <c r="F1482" s="20"/>
      <c r="G1482" s="20"/>
      <c r="H1482" s="20"/>
      <c r="I1482" s="20"/>
      <c r="J1482" s="20"/>
      <c r="K1482" s="20"/>
      <c r="L1482" s="20"/>
      <c r="M1482" s="48"/>
    </row>
    <row r="1483" spans="1:13" x14ac:dyDescent="0.25">
      <c r="A1483" s="20"/>
      <c r="B1483" s="20"/>
      <c r="C1483" s="20"/>
      <c r="D1483" s="23"/>
      <c r="E1483" s="18" t="s">
        <v>301</v>
      </c>
      <c r="F1483" s="24">
        <v>1</v>
      </c>
      <c r="G1483" s="25">
        <v>0</v>
      </c>
      <c r="H1483" s="25">
        <v>0</v>
      </c>
      <c r="I1483" s="25">
        <v>0</v>
      </c>
      <c r="J1483" s="22">
        <f>OR(F1483&lt;&gt;0,G1483&lt;&gt;0,H1483&lt;&gt;0,I1483&lt;&gt;0)*(F1483 + (F1483 = 0))*(G1483 + (G1483 = 0))*(H1483 + (H1483 = 0))*(I1483 + (I1483 = 0))</f>
        <v>1</v>
      </c>
      <c r="K1483" s="20"/>
      <c r="L1483" s="20"/>
      <c r="M1483" s="48"/>
    </row>
    <row r="1484" spans="1:13" x14ac:dyDescent="0.25">
      <c r="A1484" s="20"/>
      <c r="B1484" s="20"/>
      <c r="C1484" s="20"/>
      <c r="D1484" s="23"/>
      <c r="E1484" s="20"/>
      <c r="F1484" s="20"/>
      <c r="G1484" s="20"/>
      <c r="H1484" s="20"/>
      <c r="I1484" s="20"/>
      <c r="J1484" s="26" t="s">
        <v>190</v>
      </c>
      <c r="K1484" s="27">
        <f>J1483</f>
        <v>1</v>
      </c>
      <c r="L1484" s="25">
        <v>114.25</v>
      </c>
      <c r="M1484" s="49">
        <f>ROUND(K1484*L1484,2)</f>
        <v>114.25</v>
      </c>
    </row>
    <row r="1485" spans="1:13" x14ac:dyDescent="0.25">
      <c r="A1485" s="29"/>
      <c r="B1485" s="29"/>
      <c r="C1485" s="29"/>
      <c r="D1485" s="30"/>
      <c r="E1485" s="29"/>
      <c r="F1485" s="29"/>
      <c r="G1485" s="29"/>
      <c r="H1485" s="29"/>
      <c r="I1485" s="29"/>
      <c r="J1485" s="29"/>
      <c r="K1485" s="29"/>
      <c r="L1485" s="29"/>
      <c r="M1485" s="50"/>
    </row>
    <row r="1486" spans="1:13" x14ac:dyDescent="0.25">
      <c r="A1486" s="17" t="s">
        <v>68</v>
      </c>
      <c r="B1486" s="18" t="s">
        <v>21</v>
      </c>
      <c r="C1486" s="18" t="s">
        <v>59</v>
      </c>
      <c r="D1486" s="19" t="s">
        <v>69</v>
      </c>
      <c r="E1486" s="20"/>
      <c r="F1486" s="20"/>
      <c r="G1486" s="20"/>
      <c r="H1486" s="20"/>
      <c r="I1486" s="20"/>
      <c r="J1486" s="20"/>
      <c r="K1486" s="21">
        <f>K1489</f>
        <v>0.79</v>
      </c>
      <c r="L1486" s="22">
        <f>L1489</f>
        <v>70</v>
      </c>
      <c r="M1486" s="47">
        <f>M1489</f>
        <v>55.3</v>
      </c>
    </row>
    <row r="1487" spans="1:13" ht="90" x14ac:dyDescent="0.25">
      <c r="A1487" s="20"/>
      <c r="B1487" s="20"/>
      <c r="C1487" s="20"/>
      <c r="D1487" s="19" t="s">
        <v>70</v>
      </c>
      <c r="E1487" s="20"/>
      <c r="F1487" s="20"/>
      <c r="G1487" s="20"/>
      <c r="H1487" s="20"/>
      <c r="I1487" s="20"/>
      <c r="J1487" s="20"/>
      <c r="K1487" s="20"/>
      <c r="L1487" s="20"/>
      <c r="M1487" s="48"/>
    </row>
    <row r="1488" spans="1:13" x14ac:dyDescent="0.25">
      <c r="A1488" s="20"/>
      <c r="B1488" s="20"/>
      <c r="C1488" s="20"/>
      <c r="D1488" s="23"/>
      <c r="E1488" s="18" t="s">
        <v>490</v>
      </c>
      <c r="F1488" s="24">
        <v>4</v>
      </c>
      <c r="G1488" s="25">
        <v>0.9</v>
      </c>
      <c r="H1488" s="25">
        <v>0.22</v>
      </c>
      <c r="I1488" s="25">
        <v>0</v>
      </c>
      <c r="J1488" s="22">
        <f>OR(F1488&lt;&gt;0,G1488&lt;&gt;0,H1488&lt;&gt;0,I1488&lt;&gt;0)*(F1488 + (F1488 = 0))*(G1488 + (G1488 = 0))*(H1488 + (H1488 = 0))*(I1488 + (I1488 = 0))</f>
        <v>0.79</v>
      </c>
      <c r="K1488" s="20"/>
      <c r="L1488" s="20"/>
      <c r="M1488" s="48"/>
    </row>
    <row r="1489" spans="1:13" x14ac:dyDescent="0.25">
      <c r="A1489" s="20"/>
      <c r="B1489" s="20"/>
      <c r="C1489" s="20"/>
      <c r="D1489" s="23"/>
      <c r="E1489" s="20"/>
      <c r="F1489" s="20"/>
      <c r="G1489" s="20"/>
      <c r="H1489" s="20"/>
      <c r="I1489" s="20"/>
      <c r="J1489" s="26" t="s">
        <v>72</v>
      </c>
      <c r="K1489" s="27">
        <f>J1488</f>
        <v>0.79</v>
      </c>
      <c r="L1489" s="25">
        <v>70</v>
      </c>
      <c r="M1489" s="49">
        <f>ROUND(K1489*L1489,2)</f>
        <v>55.3</v>
      </c>
    </row>
    <row r="1490" spans="1:13" x14ac:dyDescent="0.25">
      <c r="A1490" s="29"/>
      <c r="B1490" s="29"/>
      <c r="C1490" s="29"/>
      <c r="D1490" s="30"/>
      <c r="E1490" s="29"/>
      <c r="F1490" s="29"/>
      <c r="G1490" s="29"/>
      <c r="H1490" s="29"/>
      <c r="I1490" s="29"/>
      <c r="J1490" s="29"/>
      <c r="K1490" s="29"/>
      <c r="L1490" s="29"/>
      <c r="M1490" s="50"/>
    </row>
    <row r="1491" spans="1:13" x14ac:dyDescent="0.25">
      <c r="A1491" s="17" t="s">
        <v>451</v>
      </c>
      <c r="B1491" s="18" t="s">
        <v>21</v>
      </c>
      <c r="C1491" s="18" t="s">
        <v>59</v>
      </c>
      <c r="D1491" s="19" t="s">
        <v>452</v>
      </c>
      <c r="E1491" s="20"/>
      <c r="F1491" s="20"/>
      <c r="G1491" s="20"/>
      <c r="H1491" s="20"/>
      <c r="I1491" s="20"/>
      <c r="J1491" s="20"/>
      <c r="K1491" s="31">
        <v>0</v>
      </c>
      <c r="L1491" s="25">
        <v>325</v>
      </c>
      <c r="M1491" s="47">
        <f>ROUND(K1491*L1491,2)</f>
        <v>0</v>
      </c>
    </row>
    <row r="1492" spans="1:13" ht="45" x14ac:dyDescent="0.25">
      <c r="A1492" s="20"/>
      <c r="B1492" s="20"/>
      <c r="C1492" s="20"/>
      <c r="D1492" s="19" t="s">
        <v>453</v>
      </c>
      <c r="E1492" s="20"/>
      <c r="F1492" s="20"/>
      <c r="G1492" s="20"/>
      <c r="H1492" s="20"/>
      <c r="I1492" s="20"/>
      <c r="J1492" s="20"/>
      <c r="K1492" s="20"/>
      <c r="L1492" s="20"/>
      <c r="M1492" s="48"/>
    </row>
    <row r="1493" spans="1:13" x14ac:dyDescent="0.25">
      <c r="A1493" s="20"/>
      <c r="B1493" s="20"/>
      <c r="C1493" s="20"/>
      <c r="D1493" s="23"/>
      <c r="E1493" s="20"/>
      <c r="F1493" s="20"/>
      <c r="G1493" s="20"/>
      <c r="H1493" s="20"/>
      <c r="I1493" s="20"/>
      <c r="J1493" s="26" t="s">
        <v>500</v>
      </c>
      <c r="K1493" s="31">
        <v>1</v>
      </c>
      <c r="L1493" s="28">
        <f>M1328+M1334+M1339+M1341+M1346+M1348+M1354+M1359+M1364+M1366+M1371+M1376+M1381+M1394+M1396+M1398+M1403+M1405+M1407+M1412+M1414+M1432+M1445+M1447+M1449+M1451+M1453+M1458+M1463+M1465+M1467+M1469+M1471+M1473+M1475+M1477+M1479+M1481+M1486+M1491</f>
        <v>13628.41</v>
      </c>
      <c r="M1493" s="49">
        <f>ROUND(K1493*L1493,2)</f>
        <v>13628.41</v>
      </c>
    </row>
    <row r="1494" spans="1:13" x14ac:dyDescent="0.25">
      <c r="A1494" s="29"/>
      <c r="B1494" s="29"/>
      <c r="C1494" s="29"/>
      <c r="D1494" s="30"/>
      <c r="E1494" s="29"/>
      <c r="F1494" s="29"/>
      <c r="G1494" s="29"/>
      <c r="H1494" s="29"/>
      <c r="I1494" s="29"/>
      <c r="J1494" s="29"/>
      <c r="K1494" s="29"/>
      <c r="L1494" s="29"/>
      <c r="M1494" s="50"/>
    </row>
    <row r="1495" spans="1:13" x14ac:dyDescent="0.25">
      <c r="A1495" s="20"/>
      <c r="B1495" s="20"/>
      <c r="C1495" s="20"/>
      <c r="D1495" s="23"/>
      <c r="E1495" s="20"/>
      <c r="F1495" s="20"/>
      <c r="G1495" s="20"/>
      <c r="H1495" s="20"/>
      <c r="I1495" s="20"/>
      <c r="J1495" s="26" t="s">
        <v>501</v>
      </c>
      <c r="K1495" s="32">
        <v>1</v>
      </c>
      <c r="L1495" s="28">
        <f>M1327</f>
        <v>13628.41</v>
      </c>
      <c r="M1495" s="49">
        <f>ROUND(K1495*L1495,2)</f>
        <v>13628.41</v>
      </c>
    </row>
    <row r="1496" spans="1:13" x14ac:dyDescent="0.25">
      <c r="A1496" s="29"/>
      <c r="B1496" s="29"/>
      <c r="C1496" s="29"/>
      <c r="D1496" s="30"/>
      <c r="E1496" s="29"/>
      <c r="F1496" s="29"/>
      <c r="G1496" s="29"/>
      <c r="H1496" s="29"/>
      <c r="I1496" s="29"/>
      <c r="J1496" s="29"/>
      <c r="K1496" s="29"/>
      <c r="L1496" s="29"/>
      <c r="M1496" s="50"/>
    </row>
    <row r="1497" spans="1:13" collapsed="1" x14ac:dyDescent="0.25">
      <c r="A1497" s="7" t="s">
        <v>502</v>
      </c>
      <c r="B1497" s="7" t="s">
        <v>15</v>
      </c>
      <c r="C1497" s="7" t="s">
        <v>16</v>
      </c>
      <c r="D1497" s="8" t="s">
        <v>503</v>
      </c>
      <c r="E1497" s="9"/>
      <c r="F1497" s="9"/>
      <c r="G1497" s="9"/>
      <c r="H1497" s="9"/>
      <c r="I1497" s="9"/>
      <c r="J1497" s="9"/>
      <c r="K1497" s="10">
        <f>K1633</f>
        <v>1</v>
      </c>
      <c r="L1497" s="11">
        <f>L1633</f>
        <v>7676.28</v>
      </c>
      <c r="M1497" s="45">
        <f>M1633</f>
        <v>7676.28</v>
      </c>
    </row>
    <row r="1498" spans="1:13" x14ac:dyDescent="0.25">
      <c r="A1498" s="12" t="s">
        <v>504</v>
      </c>
      <c r="B1498" s="12" t="s">
        <v>15</v>
      </c>
      <c r="C1498" s="12" t="s">
        <v>16</v>
      </c>
      <c r="D1498" s="13" t="s">
        <v>19</v>
      </c>
      <c r="E1498" s="14"/>
      <c r="F1498" s="14"/>
      <c r="G1498" s="14"/>
      <c r="H1498" s="14"/>
      <c r="I1498" s="14"/>
      <c r="J1498" s="14"/>
      <c r="K1498" s="15">
        <f>K1631</f>
        <v>1</v>
      </c>
      <c r="L1498" s="16">
        <f>L1631</f>
        <v>7676.28</v>
      </c>
      <c r="M1498" s="46">
        <f>M1631</f>
        <v>7676.28</v>
      </c>
    </row>
    <row r="1499" spans="1:13" x14ac:dyDescent="0.25">
      <c r="A1499" s="17" t="s">
        <v>332</v>
      </c>
      <c r="B1499" s="18" t="s">
        <v>21</v>
      </c>
      <c r="C1499" s="18" t="s">
        <v>29</v>
      </c>
      <c r="D1499" s="19" t="s">
        <v>333</v>
      </c>
      <c r="E1499" s="20"/>
      <c r="F1499" s="20"/>
      <c r="G1499" s="20"/>
      <c r="H1499" s="20"/>
      <c r="I1499" s="20"/>
      <c r="J1499" s="20"/>
      <c r="K1499" s="31">
        <v>0</v>
      </c>
      <c r="L1499" s="25">
        <v>31.65</v>
      </c>
      <c r="M1499" s="47">
        <f>ROUND(K1499*L1499,2)</f>
        <v>0</v>
      </c>
    </row>
    <row r="1500" spans="1:13" ht="45" x14ac:dyDescent="0.25">
      <c r="A1500" s="20"/>
      <c r="B1500" s="20"/>
      <c r="C1500" s="20"/>
      <c r="D1500" s="19" t="s">
        <v>334</v>
      </c>
      <c r="E1500" s="20"/>
      <c r="F1500" s="20"/>
      <c r="G1500" s="20"/>
      <c r="H1500" s="20"/>
      <c r="I1500" s="20"/>
      <c r="J1500" s="20"/>
      <c r="K1500" s="20"/>
      <c r="L1500" s="20"/>
      <c r="M1500" s="48"/>
    </row>
    <row r="1501" spans="1:13" x14ac:dyDescent="0.25">
      <c r="A1501" s="17" t="s">
        <v>409</v>
      </c>
      <c r="B1501" s="18" t="s">
        <v>21</v>
      </c>
      <c r="C1501" s="18" t="s">
        <v>29</v>
      </c>
      <c r="D1501" s="19" t="s">
        <v>410</v>
      </c>
      <c r="E1501" s="20"/>
      <c r="F1501" s="20"/>
      <c r="G1501" s="20"/>
      <c r="H1501" s="20"/>
      <c r="I1501" s="20"/>
      <c r="J1501" s="20"/>
      <c r="K1501" s="31">
        <v>0</v>
      </c>
      <c r="L1501" s="25">
        <v>10.55</v>
      </c>
      <c r="M1501" s="47">
        <f>ROUND(K1501*L1501,2)</f>
        <v>0</v>
      </c>
    </row>
    <row r="1502" spans="1:13" ht="45" x14ac:dyDescent="0.25">
      <c r="A1502" s="20"/>
      <c r="B1502" s="20"/>
      <c r="C1502" s="20"/>
      <c r="D1502" s="19" t="s">
        <v>411</v>
      </c>
      <c r="E1502" s="20"/>
      <c r="F1502" s="20"/>
      <c r="G1502" s="20"/>
      <c r="H1502" s="20"/>
      <c r="I1502" s="20"/>
      <c r="J1502" s="20"/>
      <c r="K1502" s="20"/>
      <c r="L1502" s="20"/>
      <c r="M1502" s="48"/>
    </row>
    <row r="1503" spans="1:13" x14ac:dyDescent="0.25">
      <c r="A1503" s="17" t="s">
        <v>322</v>
      </c>
      <c r="B1503" s="18" t="s">
        <v>21</v>
      </c>
      <c r="C1503" s="18" t="s">
        <v>64</v>
      </c>
      <c r="D1503" s="19" t="s">
        <v>323</v>
      </c>
      <c r="E1503" s="20"/>
      <c r="F1503" s="20"/>
      <c r="G1503" s="20"/>
      <c r="H1503" s="20"/>
      <c r="I1503" s="20"/>
      <c r="J1503" s="20"/>
      <c r="K1503" s="31">
        <v>0</v>
      </c>
      <c r="L1503" s="25">
        <v>9.5</v>
      </c>
      <c r="M1503" s="47">
        <f>ROUND(K1503*L1503,2)</f>
        <v>0</v>
      </c>
    </row>
    <row r="1504" spans="1:13" ht="45" x14ac:dyDescent="0.25">
      <c r="A1504" s="20"/>
      <c r="B1504" s="20"/>
      <c r="C1504" s="20"/>
      <c r="D1504" s="19" t="s">
        <v>324</v>
      </c>
      <c r="E1504" s="20"/>
      <c r="F1504" s="20"/>
      <c r="G1504" s="20"/>
      <c r="H1504" s="20"/>
      <c r="I1504" s="20"/>
      <c r="J1504" s="20"/>
      <c r="K1504" s="20"/>
      <c r="L1504" s="20"/>
      <c r="M1504" s="48"/>
    </row>
    <row r="1505" spans="1:13" x14ac:dyDescent="0.25">
      <c r="A1505" s="17" t="s">
        <v>39</v>
      </c>
      <c r="B1505" s="18" t="s">
        <v>21</v>
      </c>
      <c r="C1505" s="18" t="s">
        <v>29</v>
      </c>
      <c r="D1505" s="19" t="s">
        <v>40</v>
      </c>
      <c r="E1505" s="20"/>
      <c r="F1505" s="20"/>
      <c r="G1505" s="20"/>
      <c r="H1505" s="20"/>
      <c r="I1505" s="20"/>
      <c r="J1505" s="20"/>
      <c r="K1505" s="21">
        <f>K1508</f>
        <v>2.2000000000000002</v>
      </c>
      <c r="L1505" s="22">
        <f>L1508</f>
        <v>41.15</v>
      </c>
      <c r="M1505" s="47">
        <f>M1508</f>
        <v>90.53</v>
      </c>
    </row>
    <row r="1506" spans="1:13" ht="45" x14ac:dyDescent="0.25">
      <c r="A1506" s="20"/>
      <c r="B1506" s="20"/>
      <c r="C1506" s="20"/>
      <c r="D1506" s="19" t="s">
        <v>41</v>
      </c>
      <c r="E1506" s="20"/>
      <c r="F1506" s="20"/>
      <c r="G1506" s="20"/>
      <c r="H1506" s="20"/>
      <c r="I1506" s="20"/>
      <c r="J1506" s="20"/>
      <c r="K1506" s="20"/>
      <c r="L1506" s="20"/>
      <c r="M1506" s="48"/>
    </row>
    <row r="1507" spans="1:13" x14ac:dyDescent="0.25">
      <c r="A1507" s="20"/>
      <c r="B1507" s="20"/>
      <c r="C1507" s="20"/>
      <c r="D1507" s="23"/>
      <c r="E1507" s="18" t="s">
        <v>71</v>
      </c>
      <c r="F1507" s="24">
        <v>1</v>
      </c>
      <c r="G1507" s="25">
        <v>2.2000000000000002</v>
      </c>
      <c r="H1507" s="25">
        <v>0</v>
      </c>
      <c r="I1507" s="25">
        <v>0</v>
      </c>
      <c r="J1507" s="22">
        <f>OR(F1507&lt;&gt;0,G1507&lt;&gt;0,H1507&lt;&gt;0,I1507&lt;&gt;0)*(F1507 + (F1507 = 0))*(G1507 + (G1507 = 0))*(H1507 + (H1507 = 0))*(I1507 + (I1507 = 0))</f>
        <v>2.2000000000000002</v>
      </c>
      <c r="K1507" s="20"/>
      <c r="L1507" s="20"/>
      <c r="M1507" s="48"/>
    </row>
    <row r="1508" spans="1:13" x14ac:dyDescent="0.25">
      <c r="A1508" s="20"/>
      <c r="B1508" s="20"/>
      <c r="C1508" s="20"/>
      <c r="D1508" s="23"/>
      <c r="E1508" s="20"/>
      <c r="F1508" s="20"/>
      <c r="G1508" s="20"/>
      <c r="H1508" s="20"/>
      <c r="I1508" s="20"/>
      <c r="J1508" s="26" t="s">
        <v>48</v>
      </c>
      <c r="K1508" s="27">
        <f>J1507</f>
        <v>2.2000000000000002</v>
      </c>
      <c r="L1508" s="25">
        <v>41.15</v>
      </c>
      <c r="M1508" s="49">
        <f>ROUND(K1508*L1508,2)</f>
        <v>90.53</v>
      </c>
    </row>
    <row r="1509" spans="1:13" x14ac:dyDescent="0.25">
      <c r="A1509" s="29"/>
      <c r="B1509" s="29"/>
      <c r="C1509" s="29"/>
      <c r="D1509" s="30"/>
      <c r="E1509" s="29"/>
      <c r="F1509" s="29"/>
      <c r="G1509" s="29"/>
      <c r="H1509" s="29"/>
      <c r="I1509" s="29"/>
      <c r="J1509" s="29"/>
      <c r="K1509" s="29"/>
      <c r="L1509" s="29"/>
      <c r="M1509" s="50"/>
    </row>
    <row r="1510" spans="1:13" x14ac:dyDescent="0.25">
      <c r="A1510" s="17" t="s">
        <v>144</v>
      </c>
      <c r="B1510" s="18" t="s">
        <v>21</v>
      </c>
      <c r="C1510" s="18" t="s">
        <v>29</v>
      </c>
      <c r="D1510" s="19" t="s">
        <v>145</v>
      </c>
      <c r="E1510" s="20"/>
      <c r="F1510" s="20"/>
      <c r="G1510" s="20"/>
      <c r="H1510" s="20"/>
      <c r="I1510" s="20"/>
      <c r="J1510" s="20"/>
      <c r="K1510" s="31">
        <v>0</v>
      </c>
      <c r="L1510" s="25">
        <v>37.979999999999997</v>
      </c>
      <c r="M1510" s="47">
        <f>ROUND(K1510*L1510,2)</f>
        <v>0</v>
      </c>
    </row>
    <row r="1511" spans="1:13" ht="45" x14ac:dyDescent="0.25">
      <c r="A1511" s="20"/>
      <c r="B1511" s="20"/>
      <c r="C1511" s="20"/>
      <c r="D1511" s="19" t="s">
        <v>146</v>
      </c>
      <c r="E1511" s="20"/>
      <c r="F1511" s="20"/>
      <c r="G1511" s="20"/>
      <c r="H1511" s="20"/>
      <c r="I1511" s="20"/>
      <c r="J1511" s="20"/>
      <c r="K1511" s="20"/>
      <c r="L1511" s="20"/>
      <c r="M1511" s="48"/>
    </row>
    <row r="1512" spans="1:13" x14ac:dyDescent="0.25">
      <c r="A1512" s="17" t="s">
        <v>276</v>
      </c>
      <c r="B1512" s="18" t="s">
        <v>21</v>
      </c>
      <c r="C1512" s="18" t="s">
        <v>59</v>
      </c>
      <c r="D1512" s="19" t="s">
        <v>277</v>
      </c>
      <c r="E1512" s="20"/>
      <c r="F1512" s="20"/>
      <c r="G1512" s="20"/>
      <c r="H1512" s="20"/>
      <c r="I1512" s="20"/>
      <c r="J1512" s="20"/>
      <c r="K1512" s="31">
        <v>0</v>
      </c>
      <c r="L1512" s="25">
        <v>150</v>
      </c>
      <c r="M1512" s="47">
        <f>ROUND(K1512*L1512,2)</f>
        <v>0</v>
      </c>
    </row>
    <row r="1513" spans="1:13" ht="45" x14ac:dyDescent="0.25">
      <c r="A1513" s="20"/>
      <c r="B1513" s="20"/>
      <c r="C1513" s="20"/>
      <c r="D1513" s="19" t="s">
        <v>278</v>
      </c>
      <c r="E1513" s="20"/>
      <c r="F1513" s="20"/>
      <c r="G1513" s="20"/>
      <c r="H1513" s="20"/>
      <c r="I1513" s="20"/>
      <c r="J1513" s="20"/>
      <c r="K1513" s="20"/>
      <c r="L1513" s="20"/>
      <c r="M1513" s="48"/>
    </row>
    <row r="1514" spans="1:13" x14ac:dyDescent="0.25">
      <c r="A1514" s="17" t="s">
        <v>20</v>
      </c>
      <c r="B1514" s="18" t="s">
        <v>21</v>
      </c>
      <c r="C1514" s="18" t="s">
        <v>22</v>
      </c>
      <c r="D1514" s="19" t="s">
        <v>23</v>
      </c>
      <c r="E1514" s="20"/>
      <c r="F1514" s="20"/>
      <c r="G1514" s="20"/>
      <c r="H1514" s="20"/>
      <c r="I1514" s="20"/>
      <c r="J1514" s="20"/>
      <c r="K1514" s="31">
        <v>0</v>
      </c>
      <c r="L1514" s="25">
        <v>24.43</v>
      </c>
      <c r="M1514" s="47">
        <f>ROUND(K1514*L1514,2)</f>
        <v>0</v>
      </c>
    </row>
    <row r="1515" spans="1:13" ht="33.75" x14ac:dyDescent="0.25">
      <c r="A1515" s="20"/>
      <c r="B1515" s="20"/>
      <c r="C1515" s="20"/>
      <c r="D1515" s="19" t="s">
        <v>24</v>
      </c>
      <c r="E1515" s="20"/>
      <c r="F1515" s="20"/>
      <c r="G1515" s="20"/>
      <c r="H1515" s="20"/>
      <c r="I1515" s="20"/>
      <c r="J1515" s="20"/>
      <c r="K1515" s="20"/>
      <c r="L1515" s="20"/>
      <c r="M1515" s="48"/>
    </row>
    <row r="1516" spans="1:13" x14ac:dyDescent="0.25">
      <c r="A1516" s="17" t="s">
        <v>34</v>
      </c>
      <c r="B1516" s="18" t="s">
        <v>21</v>
      </c>
      <c r="C1516" s="18" t="s">
        <v>22</v>
      </c>
      <c r="D1516" s="19" t="s">
        <v>35</v>
      </c>
      <c r="E1516" s="20"/>
      <c r="F1516" s="20"/>
      <c r="G1516" s="20"/>
      <c r="H1516" s="20"/>
      <c r="I1516" s="20"/>
      <c r="J1516" s="20"/>
      <c r="K1516" s="21">
        <f>K1519</f>
        <v>5.83</v>
      </c>
      <c r="L1516" s="22">
        <f>L1519</f>
        <v>27.92</v>
      </c>
      <c r="M1516" s="47">
        <f>M1519</f>
        <v>162.77000000000001</v>
      </c>
    </row>
    <row r="1517" spans="1:13" ht="33.75" x14ac:dyDescent="0.25">
      <c r="A1517" s="20"/>
      <c r="B1517" s="20"/>
      <c r="C1517" s="20"/>
      <c r="D1517" s="19" t="s">
        <v>36</v>
      </c>
      <c r="E1517" s="20"/>
      <c r="F1517" s="20"/>
      <c r="G1517" s="20"/>
      <c r="H1517" s="20"/>
      <c r="I1517" s="20"/>
      <c r="J1517" s="20"/>
      <c r="K1517" s="20"/>
      <c r="L1517" s="20"/>
      <c r="M1517" s="48"/>
    </row>
    <row r="1518" spans="1:13" x14ac:dyDescent="0.25">
      <c r="A1518" s="20"/>
      <c r="B1518" s="20"/>
      <c r="C1518" s="20"/>
      <c r="D1518" s="23"/>
      <c r="E1518" s="18" t="s">
        <v>412</v>
      </c>
      <c r="F1518" s="24">
        <v>1</v>
      </c>
      <c r="G1518" s="25">
        <v>0.55000000000000004</v>
      </c>
      <c r="H1518" s="25">
        <v>10.6</v>
      </c>
      <c r="I1518" s="25">
        <v>0</v>
      </c>
      <c r="J1518" s="22">
        <f>OR(F1518&lt;&gt;0,G1518&lt;&gt;0,H1518&lt;&gt;0,I1518&lt;&gt;0)*(F1518 + (F1518 = 0))*(G1518 + (G1518 = 0))*(H1518 + (H1518 = 0))*(I1518 + (I1518 = 0))</f>
        <v>5.83</v>
      </c>
      <c r="K1518" s="20"/>
      <c r="L1518" s="20"/>
      <c r="M1518" s="48"/>
    </row>
    <row r="1519" spans="1:13" x14ac:dyDescent="0.25">
      <c r="A1519" s="20"/>
      <c r="B1519" s="20"/>
      <c r="C1519" s="20"/>
      <c r="D1519" s="23"/>
      <c r="E1519" s="20"/>
      <c r="F1519" s="20"/>
      <c r="G1519" s="20"/>
      <c r="H1519" s="20"/>
      <c r="I1519" s="20"/>
      <c r="J1519" s="26" t="s">
        <v>38</v>
      </c>
      <c r="K1519" s="27">
        <f>J1518</f>
        <v>5.83</v>
      </c>
      <c r="L1519" s="25">
        <v>27.92</v>
      </c>
      <c r="M1519" s="49">
        <f>ROUND(K1519*L1519,2)</f>
        <v>162.77000000000001</v>
      </c>
    </row>
    <row r="1520" spans="1:13" x14ac:dyDescent="0.25">
      <c r="A1520" s="29"/>
      <c r="B1520" s="29"/>
      <c r="C1520" s="29"/>
      <c r="D1520" s="30"/>
      <c r="E1520" s="29"/>
      <c r="F1520" s="29"/>
      <c r="G1520" s="29"/>
      <c r="H1520" s="29"/>
      <c r="I1520" s="29"/>
      <c r="J1520" s="29"/>
      <c r="K1520" s="29"/>
      <c r="L1520" s="29"/>
      <c r="M1520" s="50"/>
    </row>
    <row r="1521" spans="1:13" x14ac:dyDescent="0.25">
      <c r="A1521" s="17" t="s">
        <v>53</v>
      </c>
      <c r="B1521" s="18" t="s">
        <v>21</v>
      </c>
      <c r="C1521" s="18" t="s">
        <v>22</v>
      </c>
      <c r="D1521" s="19" t="s">
        <v>54</v>
      </c>
      <c r="E1521" s="20"/>
      <c r="F1521" s="20"/>
      <c r="G1521" s="20"/>
      <c r="H1521" s="20"/>
      <c r="I1521" s="20"/>
      <c r="J1521" s="20"/>
      <c r="K1521" s="31">
        <v>0</v>
      </c>
      <c r="L1521" s="25">
        <v>19.54</v>
      </c>
      <c r="M1521" s="47">
        <f>ROUND(K1521*L1521,2)</f>
        <v>0</v>
      </c>
    </row>
    <row r="1522" spans="1:13" ht="45" x14ac:dyDescent="0.25">
      <c r="A1522" s="20"/>
      <c r="B1522" s="20"/>
      <c r="C1522" s="20"/>
      <c r="D1522" s="19" t="s">
        <v>55</v>
      </c>
      <c r="E1522" s="20"/>
      <c r="F1522" s="20"/>
      <c r="G1522" s="20"/>
      <c r="H1522" s="20"/>
      <c r="I1522" s="20"/>
      <c r="J1522" s="20"/>
      <c r="K1522" s="20"/>
      <c r="L1522" s="20"/>
      <c r="M1522" s="48"/>
    </row>
    <row r="1523" spans="1:13" x14ac:dyDescent="0.25">
      <c r="A1523" s="17" t="s">
        <v>107</v>
      </c>
      <c r="B1523" s="18" t="s">
        <v>21</v>
      </c>
      <c r="C1523" s="18" t="s">
        <v>22</v>
      </c>
      <c r="D1523" s="19" t="s">
        <v>108</v>
      </c>
      <c r="E1523" s="20"/>
      <c r="F1523" s="20"/>
      <c r="G1523" s="20"/>
      <c r="H1523" s="20"/>
      <c r="I1523" s="20"/>
      <c r="J1523" s="20"/>
      <c r="K1523" s="21">
        <f>K1530</f>
        <v>21.32</v>
      </c>
      <c r="L1523" s="22">
        <f>L1530</f>
        <v>22.34</v>
      </c>
      <c r="M1523" s="47">
        <f>M1530</f>
        <v>476.29</v>
      </c>
    </row>
    <row r="1524" spans="1:13" ht="45" x14ac:dyDescent="0.25">
      <c r="A1524" s="20"/>
      <c r="B1524" s="20"/>
      <c r="C1524" s="20"/>
      <c r="D1524" s="19" t="s">
        <v>109</v>
      </c>
      <c r="E1524" s="20"/>
      <c r="F1524" s="20"/>
      <c r="G1524" s="20"/>
      <c r="H1524" s="20"/>
      <c r="I1524" s="20"/>
      <c r="J1524" s="20"/>
      <c r="K1524" s="20"/>
      <c r="L1524" s="20"/>
      <c r="M1524" s="48"/>
    </row>
    <row r="1525" spans="1:13" x14ac:dyDescent="0.25">
      <c r="A1525" s="20"/>
      <c r="B1525" s="20"/>
      <c r="C1525" s="20"/>
      <c r="D1525" s="23"/>
      <c r="E1525" s="18" t="s">
        <v>505</v>
      </c>
      <c r="F1525" s="24">
        <v>14</v>
      </c>
      <c r="G1525" s="25">
        <v>0.31</v>
      </c>
      <c r="H1525" s="25">
        <v>0</v>
      </c>
      <c r="I1525" s="25">
        <v>0</v>
      </c>
      <c r="J1525" s="22">
        <f>OR(F1525&lt;&gt;0,G1525&lt;&gt;0,H1525&lt;&gt;0,I1525&lt;&gt;0)*(F1525 + (F1525 = 0))*(G1525 + (G1525 = 0))*(H1525 + (H1525 = 0))*(I1525 + (I1525 = 0))</f>
        <v>4.34</v>
      </c>
      <c r="K1525" s="20"/>
      <c r="L1525" s="20"/>
      <c r="M1525" s="48"/>
    </row>
    <row r="1526" spans="1:13" x14ac:dyDescent="0.25">
      <c r="A1526" s="20"/>
      <c r="B1526" s="20"/>
      <c r="C1526" s="20"/>
      <c r="D1526" s="23"/>
      <c r="E1526" s="18" t="s">
        <v>506</v>
      </c>
      <c r="F1526" s="24">
        <v>14</v>
      </c>
      <c r="G1526" s="25">
        <v>0.92</v>
      </c>
      <c r="H1526" s="25">
        <v>0</v>
      </c>
      <c r="I1526" s="25">
        <v>0</v>
      </c>
      <c r="J1526" s="22">
        <f>OR(F1526&lt;&gt;0,G1526&lt;&gt;0,H1526&lt;&gt;0,I1526&lt;&gt;0)*(F1526 + (F1526 = 0))*(G1526 + (G1526 = 0))*(H1526 + (H1526 = 0))*(I1526 + (I1526 = 0))</f>
        <v>12.88</v>
      </c>
      <c r="K1526" s="20"/>
      <c r="L1526" s="20"/>
      <c r="M1526" s="48"/>
    </row>
    <row r="1527" spans="1:13" x14ac:dyDescent="0.25">
      <c r="A1527" s="20"/>
      <c r="B1527" s="20"/>
      <c r="C1527" s="20"/>
      <c r="D1527" s="23"/>
      <c r="E1527" s="18" t="s">
        <v>507</v>
      </c>
      <c r="F1527" s="24">
        <v>1</v>
      </c>
      <c r="G1527" s="25">
        <v>0.41</v>
      </c>
      <c r="H1527" s="25">
        <v>0</v>
      </c>
      <c r="I1527" s="25">
        <v>0</v>
      </c>
      <c r="J1527" s="22">
        <f>OR(F1527&lt;&gt;0,G1527&lt;&gt;0,H1527&lt;&gt;0,I1527&lt;&gt;0)*(F1527 + (F1527 = 0))*(G1527 + (G1527 = 0))*(H1527 + (H1527 = 0))*(I1527 + (I1527 = 0))</f>
        <v>0.41</v>
      </c>
      <c r="K1527" s="20"/>
      <c r="L1527" s="20"/>
      <c r="M1527" s="48"/>
    </row>
    <row r="1528" spans="1:13" x14ac:dyDescent="0.25">
      <c r="A1528" s="20"/>
      <c r="B1528" s="20"/>
      <c r="C1528" s="20"/>
      <c r="D1528" s="23"/>
      <c r="E1528" s="18" t="s">
        <v>508</v>
      </c>
      <c r="F1528" s="24">
        <v>3</v>
      </c>
      <c r="G1528" s="25">
        <v>0.31</v>
      </c>
      <c r="H1528" s="25">
        <v>0</v>
      </c>
      <c r="I1528" s="25">
        <v>0</v>
      </c>
      <c r="J1528" s="22">
        <f>OR(F1528&lt;&gt;0,G1528&lt;&gt;0,H1528&lt;&gt;0,I1528&lt;&gt;0)*(F1528 + (F1528 = 0))*(G1528 + (G1528 = 0))*(H1528 + (H1528 = 0))*(I1528 + (I1528 = 0))</f>
        <v>0.93</v>
      </c>
      <c r="K1528" s="20"/>
      <c r="L1528" s="20"/>
      <c r="M1528" s="48"/>
    </row>
    <row r="1529" spans="1:13" x14ac:dyDescent="0.25">
      <c r="A1529" s="20"/>
      <c r="B1529" s="20"/>
      <c r="C1529" s="20"/>
      <c r="D1529" s="23"/>
      <c r="E1529" s="18" t="s">
        <v>506</v>
      </c>
      <c r="F1529" s="24">
        <v>3</v>
      </c>
      <c r="G1529" s="25">
        <v>0.92</v>
      </c>
      <c r="H1529" s="25">
        <v>0</v>
      </c>
      <c r="I1529" s="25">
        <v>0</v>
      </c>
      <c r="J1529" s="22">
        <f>OR(F1529&lt;&gt;0,G1529&lt;&gt;0,H1529&lt;&gt;0,I1529&lt;&gt;0)*(F1529 + (F1529 = 0))*(G1529 + (G1529 = 0))*(H1529 + (H1529 = 0))*(I1529 + (I1529 = 0))</f>
        <v>2.76</v>
      </c>
      <c r="K1529" s="20"/>
      <c r="L1529" s="20"/>
      <c r="M1529" s="48"/>
    </row>
    <row r="1530" spans="1:13" x14ac:dyDescent="0.25">
      <c r="A1530" s="20"/>
      <c r="B1530" s="20"/>
      <c r="C1530" s="20"/>
      <c r="D1530" s="23"/>
      <c r="E1530" s="20"/>
      <c r="F1530" s="20"/>
      <c r="G1530" s="20"/>
      <c r="H1530" s="20"/>
      <c r="I1530" s="20"/>
      <c r="J1530" s="26" t="s">
        <v>111</v>
      </c>
      <c r="K1530" s="27">
        <f>SUM(J1525:J1529)</f>
        <v>21.32</v>
      </c>
      <c r="L1530" s="25">
        <v>22.34</v>
      </c>
      <c r="M1530" s="49">
        <f>ROUND(K1530*L1530,2)</f>
        <v>476.29</v>
      </c>
    </row>
    <row r="1531" spans="1:13" x14ac:dyDescent="0.25">
      <c r="A1531" s="29"/>
      <c r="B1531" s="29"/>
      <c r="C1531" s="29"/>
      <c r="D1531" s="30"/>
      <c r="E1531" s="29"/>
      <c r="F1531" s="29"/>
      <c r="G1531" s="29"/>
      <c r="H1531" s="29"/>
      <c r="I1531" s="29"/>
      <c r="J1531" s="29"/>
      <c r="K1531" s="29"/>
      <c r="L1531" s="29"/>
      <c r="M1531" s="50"/>
    </row>
    <row r="1532" spans="1:13" x14ac:dyDescent="0.25">
      <c r="A1532" s="17" t="s">
        <v>471</v>
      </c>
      <c r="B1532" s="18" t="s">
        <v>21</v>
      </c>
      <c r="C1532" s="18" t="s">
        <v>113</v>
      </c>
      <c r="D1532" s="19" t="s">
        <v>472</v>
      </c>
      <c r="E1532" s="20"/>
      <c r="F1532" s="20"/>
      <c r="G1532" s="20"/>
      <c r="H1532" s="20"/>
      <c r="I1532" s="20"/>
      <c r="J1532" s="20"/>
      <c r="K1532" s="31">
        <v>0</v>
      </c>
      <c r="L1532" s="25">
        <v>20</v>
      </c>
      <c r="M1532" s="47">
        <f>ROUND(K1532*L1532,2)</f>
        <v>0</v>
      </c>
    </row>
    <row r="1533" spans="1:13" ht="22.5" x14ac:dyDescent="0.25">
      <c r="A1533" s="20"/>
      <c r="B1533" s="20"/>
      <c r="C1533" s="20"/>
      <c r="D1533" s="19" t="s">
        <v>473</v>
      </c>
      <c r="E1533" s="20"/>
      <c r="F1533" s="20"/>
      <c r="G1533" s="20"/>
      <c r="H1533" s="20"/>
      <c r="I1533" s="20"/>
      <c r="J1533" s="20"/>
      <c r="K1533" s="20"/>
      <c r="L1533" s="20"/>
      <c r="M1533" s="48"/>
    </row>
    <row r="1534" spans="1:13" x14ac:dyDescent="0.25">
      <c r="A1534" s="17" t="s">
        <v>82</v>
      </c>
      <c r="B1534" s="18" t="s">
        <v>21</v>
      </c>
      <c r="C1534" s="18" t="s">
        <v>29</v>
      </c>
      <c r="D1534" s="19" t="s">
        <v>83</v>
      </c>
      <c r="E1534" s="20"/>
      <c r="F1534" s="20"/>
      <c r="G1534" s="20"/>
      <c r="H1534" s="20"/>
      <c r="I1534" s="20"/>
      <c r="J1534" s="20"/>
      <c r="K1534" s="31">
        <v>0</v>
      </c>
      <c r="L1534" s="25">
        <v>157.01</v>
      </c>
      <c r="M1534" s="47">
        <f>ROUND(K1534*L1534,2)</f>
        <v>0</v>
      </c>
    </row>
    <row r="1535" spans="1:13" ht="67.5" x14ac:dyDescent="0.25">
      <c r="A1535" s="20"/>
      <c r="B1535" s="20"/>
      <c r="C1535" s="20"/>
      <c r="D1535" s="19" t="s">
        <v>84</v>
      </c>
      <c r="E1535" s="20"/>
      <c r="F1535" s="20"/>
      <c r="G1535" s="20"/>
      <c r="H1535" s="20"/>
      <c r="I1535" s="20"/>
      <c r="J1535" s="20"/>
      <c r="K1535" s="20"/>
      <c r="L1535" s="20"/>
      <c r="M1535" s="48"/>
    </row>
    <row r="1536" spans="1:13" x14ac:dyDescent="0.25">
      <c r="A1536" s="17" t="s">
        <v>202</v>
      </c>
      <c r="B1536" s="18" t="s">
        <v>21</v>
      </c>
      <c r="C1536" s="18" t="s">
        <v>29</v>
      </c>
      <c r="D1536" s="19" t="s">
        <v>203</v>
      </c>
      <c r="E1536" s="20"/>
      <c r="F1536" s="20"/>
      <c r="G1536" s="20"/>
      <c r="H1536" s="20"/>
      <c r="I1536" s="20"/>
      <c r="J1536" s="20"/>
      <c r="K1536" s="21">
        <f>K1540</f>
        <v>13.6</v>
      </c>
      <c r="L1536" s="22">
        <f>L1540</f>
        <v>188.41</v>
      </c>
      <c r="M1536" s="47">
        <f>M1540</f>
        <v>2562.38</v>
      </c>
    </row>
    <row r="1537" spans="1:13" ht="78.75" x14ac:dyDescent="0.25">
      <c r="A1537" s="20"/>
      <c r="B1537" s="20"/>
      <c r="C1537" s="20"/>
      <c r="D1537" s="19" t="s">
        <v>204</v>
      </c>
      <c r="E1537" s="20"/>
      <c r="F1537" s="20"/>
      <c r="G1537" s="20"/>
      <c r="H1537" s="20"/>
      <c r="I1537" s="20"/>
      <c r="J1537" s="20"/>
      <c r="K1537" s="20"/>
      <c r="L1537" s="20"/>
      <c r="M1537" s="48"/>
    </row>
    <row r="1538" spans="1:13" x14ac:dyDescent="0.25">
      <c r="A1538" s="20"/>
      <c r="B1538" s="20"/>
      <c r="C1538" s="20"/>
      <c r="D1538" s="23"/>
      <c r="E1538" s="18" t="s">
        <v>412</v>
      </c>
      <c r="F1538" s="24">
        <v>2</v>
      </c>
      <c r="G1538" s="25">
        <v>5.5</v>
      </c>
      <c r="H1538" s="25">
        <v>0</v>
      </c>
      <c r="I1538" s="25">
        <v>0</v>
      </c>
      <c r="J1538" s="22">
        <f>OR(F1538&lt;&gt;0,G1538&lt;&gt;0,H1538&lt;&gt;0,I1538&lt;&gt;0)*(F1538 + (F1538 = 0))*(G1538 + (G1538 = 0))*(H1538 + (H1538 = 0))*(I1538 + (I1538 = 0))</f>
        <v>11</v>
      </c>
      <c r="K1538" s="20"/>
      <c r="L1538" s="20"/>
      <c r="M1538" s="48"/>
    </row>
    <row r="1539" spans="1:13" x14ac:dyDescent="0.25">
      <c r="A1539" s="20"/>
      <c r="B1539" s="20"/>
      <c r="C1539" s="20"/>
      <c r="D1539" s="23"/>
      <c r="E1539" s="18" t="s">
        <v>418</v>
      </c>
      <c r="F1539" s="24">
        <v>1</v>
      </c>
      <c r="G1539" s="25">
        <v>2.6</v>
      </c>
      <c r="H1539" s="25">
        <v>0</v>
      </c>
      <c r="I1539" s="25">
        <v>0</v>
      </c>
      <c r="J1539" s="22">
        <f>OR(F1539&lt;&gt;0,G1539&lt;&gt;0,H1539&lt;&gt;0,I1539&lt;&gt;0)*(F1539 + (F1539 = 0))*(G1539 + (G1539 = 0))*(H1539 + (H1539 = 0))*(I1539 + (I1539 = 0))</f>
        <v>2.6</v>
      </c>
      <c r="K1539" s="20"/>
      <c r="L1539" s="20"/>
      <c r="M1539" s="48"/>
    </row>
    <row r="1540" spans="1:13" x14ac:dyDescent="0.25">
      <c r="A1540" s="20"/>
      <c r="B1540" s="20"/>
      <c r="C1540" s="20"/>
      <c r="D1540" s="23"/>
      <c r="E1540" s="20"/>
      <c r="F1540" s="20"/>
      <c r="G1540" s="20"/>
      <c r="H1540" s="20"/>
      <c r="I1540" s="20"/>
      <c r="J1540" s="26" t="s">
        <v>209</v>
      </c>
      <c r="K1540" s="27">
        <f>SUM(J1538:J1539)</f>
        <v>13.6</v>
      </c>
      <c r="L1540" s="25">
        <v>188.41</v>
      </c>
      <c r="M1540" s="49">
        <f>ROUND(K1540*L1540,2)</f>
        <v>2562.38</v>
      </c>
    </row>
    <row r="1541" spans="1:13" x14ac:dyDescent="0.25">
      <c r="A1541" s="29"/>
      <c r="B1541" s="29"/>
      <c r="C1541" s="29"/>
      <c r="D1541" s="30"/>
      <c r="E1541" s="29"/>
      <c r="F1541" s="29"/>
      <c r="G1541" s="29"/>
      <c r="H1541" s="29"/>
      <c r="I1541" s="29"/>
      <c r="J1541" s="29"/>
      <c r="K1541" s="29"/>
      <c r="L1541" s="29"/>
      <c r="M1541" s="50"/>
    </row>
    <row r="1542" spans="1:13" x14ac:dyDescent="0.25">
      <c r="A1542" s="17" t="s">
        <v>93</v>
      </c>
      <c r="B1542" s="18" t="s">
        <v>21</v>
      </c>
      <c r="C1542" s="18" t="s">
        <v>29</v>
      </c>
      <c r="D1542" s="19" t="s">
        <v>94</v>
      </c>
      <c r="E1542" s="20"/>
      <c r="F1542" s="20"/>
      <c r="G1542" s="20"/>
      <c r="H1542" s="20"/>
      <c r="I1542" s="20"/>
      <c r="J1542" s="20"/>
      <c r="K1542" s="31">
        <v>0</v>
      </c>
      <c r="L1542" s="25">
        <v>301.61</v>
      </c>
      <c r="M1542" s="47">
        <f>ROUND(K1542*L1542,2)</f>
        <v>0</v>
      </c>
    </row>
    <row r="1543" spans="1:13" ht="67.5" x14ac:dyDescent="0.25">
      <c r="A1543" s="20"/>
      <c r="B1543" s="20"/>
      <c r="C1543" s="20"/>
      <c r="D1543" s="19" t="s">
        <v>95</v>
      </c>
      <c r="E1543" s="20"/>
      <c r="F1543" s="20"/>
      <c r="G1543" s="20"/>
      <c r="H1543" s="20"/>
      <c r="I1543" s="20"/>
      <c r="J1543" s="20"/>
      <c r="K1543" s="20"/>
      <c r="L1543" s="20"/>
      <c r="M1543" s="48"/>
    </row>
    <row r="1544" spans="1:13" x14ac:dyDescent="0.25">
      <c r="A1544" s="17" t="s">
        <v>63</v>
      </c>
      <c r="B1544" s="18" t="s">
        <v>21</v>
      </c>
      <c r="C1544" s="18" t="s">
        <v>64</v>
      </c>
      <c r="D1544" s="19" t="s">
        <v>65</v>
      </c>
      <c r="E1544" s="20"/>
      <c r="F1544" s="20"/>
      <c r="G1544" s="20"/>
      <c r="H1544" s="20"/>
      <c r="I1544" s="20"/>
      <c r="J1544" s="20"/>
      <c r="K1544" s="31">
        <v>0</v>
      </c>
      <c r="L1544" s="25">
        <v>49.5</v>
      </c>
      <c r="M1544" s="47">
        <f>ROUND(K1544*L1544,2)</f>
        <v>0</v>
      </c>
    </row>
    <row r="1545" spans="1:13" ht="33.75" x14ac:dyDescent="0.25">
      <c r="A1545" s="20"/>
      <c r="B1545" s="20"/>
      <c r="C1545" s="20"/>
      <c r="D1545" s="19" t="s">
        <v>66</v>
      </c>
      <c r="E1545" s="20"/>
      <c r="F1545" s="20"/>
      <c r="G1545" s="20"/>
      <c r="H1545" s="20"/>
      <c r="I1545" s="20"/>
      <c r="J1545" s="20"/>
      <c r="K1545" s="20"/>
      <c r="L1545" s="20"/>
      <c r="M1545" s="48"/>
    </row>
    <row r="1546" spans="1:13" x14ac:dyDescent="0.25">
      <c r="A1546" s="17" t="s">
        <v>398</v>
      </c>
      <c r="B1546" s="18" t="s">
        <v>21</v>
      </c>
      <c r="C1546" s="18" t="s">
        <v>64</v>
      </c>
      <c r="D1546" s="19" t="s">
        <v>399</v>
      </c>
      <c r="E1546" s="20"/>
      <c r="F1546" s="20"/>
      <c r="G1546" s="20"/>
      <c r="H1546" s="20"/>
      <c r="I1546" s="20"/>
      <c r="J1546" s="20"/>
      <c r="K1546" s="21">
        <f>K1549</f>
        <v>2</v>
      </c>
      <c r="L1546" s="22">
        <f>L1549</f>
        <v>53.1</v>
      </c>
      <c r="M1546" s="47">
        <f>M1549</f>
        <v>106.2</v>
      </c>
    </row>
    <row r="1547" spans="1:13" ht="45" x14ac:dyDescent="0.25">
      <c r="A1547" s="20"/>
      <c r="B1547" s="20"/>
      <c r="C1547" s="20"/>
      <c r="D1547" s="19" t="s">
        <v>400</v>
      </c>
      <c r="E1547" s="20"/>
      <c r="F1547" s="20"/>
      <c r="G1547" s="20"/>
      <c r="H1547" s="20"/>
      <c r="I1547" s="20"/>
      <c r="J1547" s="20"/>
      <c r="K1547" s="20"/>
      <c r="L1547" s="20"/>
      <c r="M1547" s="48"/>
    </row>
    <row r="1548" spans="1:13" x14ac:dyDescent="0.25">
      <c r="A1548" s="20"/>
      <c r="B1548" s="20"/>
      <c r="C1548" s="20"/>
      <c r="D1548" s="23"/>
      <c r="E1548" s="18" t="s">
        <v>326</v>
      </c>
      <c r="F1548" s="24">
        <v>2</v>
      </c>
      <c r="G1548" s="25">
        <v>0</v>
      </c>
      <c r="H1548" s="25">
        <v>0</v>
      </c>
      <c r="I1548" s="25">
        <v>0</v>
      </c>
      <c r="J1548" s="22">
        <f>OR(F1548&lt;&gt;0,G1548&lt;&gt;0,H1548&lt;&gt;0,I1548&lt;&gt;0)*(F1548 + (F1548 = 0))*(G1548 + (G1548 = 0))*(H1548 + (H1548 = 0))*(I1548 + (I1548 = 0))</f>
        <v>2</v>
      </c>
      <c r="K1548" s="20"/>
      <c r="L1548" s="20"/>
      <c r="M1548" s="48"/>
    </row>
    <row r="1549" spans="1:13" x14ac:dyDescent="0.25">
      <c r="A1549" s="20"/>
      <c r="B1549" s="20"/>
      <c r="C1549" s="20"/>
      <c r="D1549" s="23"/>
      <c r="E1549" s="20"/>
      <c r="F1549" s="20"/>
      <c r="G1549" s="20"/>
      <c r="H1549" s="20"/>
      <c r="I1549" s="20"/>
      <c r="J1549" s="26" t="s">
        <v>401</v>
      </c>
      <c r="K1549" s="27">
        <f>J1548</f>
        <v>2</v>
      </c>
      <c r="L1549" s="25">
        <v>53.1</v>
      </c>
      <c r="M1549" s="49">
        <f>ROUND(K1549*L1549,2)</f>
        <v>106.2</v>
      </c>
    </row>
    <row r="1550" spans="1:13" x14ac:dyDescent="0.25">
      <c r="A1550" s="29"/>
      <c r="B1550" s="29"/>
      <c r="C1550" s="29"/>
      <c r="D1550" s="30"/>
      <c r="E1550" s="29"/>
      <c r="F1550" s="29"/>
      <c r="G1550" s="29"/>
      <c r="H1550" s="29"/>
      <c r="I1550" s="29"/>
      <c r="J1550" s="29"/>
      <c r="K1550" s="29"/>
      <c r="L1550" s="29"/>
      <c r="M1550" s="50"/>
    </row>
    <row r="1551" spans="1:13" x14ac:dyDescent="0.25">
      <c r="A1551" s="17" t="s">
        <v>263</v>
      </c>
      <c r="B1551" s="18" t="s">
        <v>21</v>
      </c>
      <c r="C1551" s="18" t="s">
        <v>64</v>
      </c>
      <c r="D1551" s="19" t="s">
        <v>264</v>
      </c>
      <c r="E1551" s="20"/>
      <c r="F1551" s="20"/>
      <c r="G1551" s="20"/>
      <c r="H1551" s="20"/>
      <c r="I1551" s="20"/>
      <c r="J1551" s="20"/>
      <c r="K1551" s="31">
        <v>0</v>
      </c>
      <c r="L1551" s="25">
        <v>79.5</v>
      </c>
      <c r="M1551" s="47">
        <f>ROUND(K1551*L1551,2)</f>
        <v>0</v>
      </c>
    </row>
    <row r="1552" spans="1:13" ht="22.5" x14ac:dyDescent="0.25">
      <c r="A1552" s="20"/>
      <c r="B1552" s="20"/>
      <c r="C1552" s="20"/>
      <c r="D1552" s="19" t="s">
        <v>265</v>
      </c>
      <c r="E1552" s="20"/>
      <c r="F1552" s="20"/>
      <c r="G1552" s="20"/>
      <c r="H1552" s="20"/>
      <c r="I1552" s="20"/>
      <c r="J1552" s="20"/>
      <c r="K1552" s="20"/>
      <c r="L1552" s="20"/>
      <c r="M1552" s="48"/>
    </row>
    <row r="1553" spans="1:13" x14ac:dyDescent="0.25">
      <c r="A1553" s="17" t="s">
        <v>58</v>
      </c>
      <c r="B1553" s="18" t="s">
        <v>21</v>
      </c>
      <c r="C1553" s="18" t="s">
        <v>59</v>
      </c>
      <c r="D1553" s="19" t="s">
        <v>60</v>
      </c>
      <c r="E1553" s="20"/>
      <c r="F1553" s="20"/>
      <c r="G1553" s="20"/>
      <c r="H1553" s="20"/>
      <c r="I1553" s="20"/>
      <c r="J1553" s="20"/>
      <c r="K1553" s="31">
        <v>0</v>
      </c>
      <c r="L1553" s="25">
        <v>204.11</v>
      </c>
      <c r="M1553" s="47">
        <f>ROUND(K1553*L1553,2)</f>
        <v>0</v>
      </c>
    </row>
    <row r="1554" spans="1:13" ht="56.25" x14ac:dyDescent="0.25">
      <c r="A1554" s="20"/>
      <c r="B1554" s="20"/>
      <c r="C1554" s="20"/>
      <c r="D1554" s="19" t="s">
        <v>61</v>
      </c>
      <c r="E1554" s="20"/>
      <c r="F1554" s="20"/>
      <c r="G1554" s="20"/>
      <c r="H1554" s="20"/>
      <c r="I1554" s="20"/>
      <c r="J1554" s="20"/>
      <c r="K1554" s="20"/>
      <c r="L1554" s="20"/>
      <c r="M1554" s="48"/>
    </row>
    <row r="1555" spans="1:13" x14ac:dyDescent="0.25">
      <c r="A1555" s="17" t="s">
        <v>436</v>
      </c>
      <c r="B1555" s="18" t="s">
        <v>21</v>
      </c>
      <c r="C1555" s="18" t="s">
        <v>59</v>
      </c>
      <c r="D1555" s="19" t="s">
        <v>437</v>
      </c>
      <c r="E1555" s="20"/>
      <c r="F1555" s="20"/>
      <c r="G1555" s="20"/>
      <c r="H1555" s="20"/>
      <c r="I1555" s="20"/>
      <c r="J1555" s="20"/>
      <c r="K1555" s="21">
        <f>K1558</f>
        <v>0.55000000000000004</v>
      </c>
      <c r="L1555" s="22">
        <f>L1558</f>
        <v>244.93</v>
      </c>
      <c r="M1555" s="47">
        <f>M1558</f>
        <v>134.71</v>
      </c>
    </row>
    <row r="1556" spans="1:13" ht="67.5" x14ac:dyDescent="0.25">
      <c r="A1556" s="20"/>
      <c r="B1556" s="20"/>
      <c r="C1556" s="20"/>
      <c r="D1556" s="19" t="s">
        <v>438</v>
      </c>
      <c r="E1556" s="20"/>
      <c r="F1556" s="20"/>
      <c r="G1556" s="20"/>
      <c r="H1556" s="20"/>
      <c r="I1556" s="20"/>
      <c r="J1556" s="20"/>
      <c r="K1556" s="20"/>
      <c r="L1556" s="20"/>
      <c r="M1556" s="48"/>
    </row>
    <row r="1557" spans="1:13" x14ac:dyDescent="0.25">
      <c r="A1557" s="20"/>
      <c r="B1557" s="20"/>
      <c r="C1557" s="20"/>
      <c r="D1557" s="23"/>
      <c r="E1557" s="18" t="s">
        <v>326</v>
      </c>
      <c r="F1557" s="24">
        <v>1</v>
      </c>
      <c r="G1557" s="25">
        <v>0.5</v>
      </c>
      <c r="H1557" s="25">
        <v>0</v>
      </c>
      <c r="I1557" s="25">
        <v>1.1000000000000001</v>
      </c>
      <c r="J1557" s="22">
        <f>OR(F1557&lt;&gt;0,G1557&lt;&gt;0,H1557&lt;&gt;0,I1557&lt;&gt;0)*(F1557 + (F1557 = 0))*(G1557 + (G1557 = 0))*(H1557 + (H1557 = 0))*(I1557 + (I1557 = 0))</f>
        <v>0.55000000000000004</v>
      </c>
      <c r="K1557" s="20"/>
      <c r="L1557" s="20"/>
      <c r="M1557" s="48"/>
    </row>
    <row r="1558" spans="1:13" x14ac:dyDescent="0.25">
      <c r="A1558" s="20"/>
      <c r="B1558" s="20"/>
      <c r="C1558" s="20"/>
      <c r="D1558" s="23"/>
      <c r="E1558" s="20"/>
      <c r="F1558" s="20"/>
      <c r="G1558" s="20"/>
      <c r="H1558" s="20"/>
      <c r="I1558" s="20"/>
      <c r="J1558" s="26" t="s">
        <v>439</v>
      </c>
      <c r="K1558" s="27">
        <f>J1557</f>
        <v>0.55000000000000004</v>
      </c>
      <c r="L1558" s="25">
        <v>244.93</v>
      </c>
      <c r="M1558" s="49">
        <f>ROUND(K1558*L1558,2)</f>
        <v>134.71</v>
      </c>
    </row>
    <row r="1559" spans="1:13" x14ac:dyDescent="0.25">
      <c r="A1559" s="29"/>
      <c r="B1559" s="29"/>
      <c r="C1559" s="29"/>
      <c r="D1559" s="30"/>
      <c r="E1559" s="29"/>
      <c r="F1559" s="29"/>
      <c r="G1559" s="29"/>
      <c r="H1559" s="29"/>
      <c r="I1559" s="29"/>
      <c r="J1559" s="29"/>
      <c r="K1559" s="29"/>
      <c r="L1559" s="29"/>
      <c r="M1559" s="50"/>
    </row>
    <row r="1560" spans="1:13" x14ac:dyDescent="0.25">
      <c r="A1560" s="17" t="s">
        <v>259</v>
      </c>
      <c r="B1560" s="18" t="s">
        <v>21</v>
      </c>
      <c r="C1560" s="18" t="s">
        <v>59</v>
      </c>
      <c r="D1560" s="19" t="s">
        <v>260</v>
      </c>
      <c r="E1560" s="20"/>
      <c r="F1560" s="20"/>
      <c r="G1560" s="20"/>
      <c r="H1560" s="20"/>
      <c r="I1560" s="20"/>
      <c r="J1560" s="20"/>
      <c r="K1560" s="31">
        <v>0</v>
      </c>
      <c r="L1560" s="25">
        <v>392.09</v>
      </c>
      <c r="M1560" s="47">
        <f>ROUND(K1560*L1560,2)</f>
        <v>0</v>
      </c>
    </row>
    <row r="1561" spans="1:13" ht="45" x14ac:dyDescent="0.25">
      <c r="A1561" s="20"/>
      <c r="B1561" s="20"/>
      <c r="C1561" s="20"/>
      <c r="D1561" s="19" t="s">
        <v>261</v>
      </c>
      <c r="E1561" s="20"/>
      <c r="F1561" s="20"/>
      <c r="G1561" s="20"/>
      <c r="H1561" s="20"/>
      <c r="I1561" s="20"/>
      <c r="J1561" s="20"/>
      <c r="K1561" s="20"/>
      <c r="L1561" s="20"/>
      <c r="M1561" s="48"/>
    </row>
    <row r="1562" spans="1:13" x14ac:dyDescent="0.25">
      <c r="A1562" s="17" t="s">
        <v>28</v>
      </c>
      <c r="B1562" s="18" t="s">
        <v>21</v>
      </c>
      <c r="C1562" s="18" t="s">
        <v>29</v>
      </c>
      <c r="D1562" s="19" t="s">
        <v>30</v>
      </c>
      <c r="E1562" s="20"/>
      <c r="F1562" s="20"/>
      <c r="G1562" s="20"/>
      <c r="H1562" s="20"/>
      <c r="I1562" s="20"/>
      <c r="J1562" s="20"/>
      <c r="K1562" s="21">
        <f>K1565</f>
        <v>0.9</v>
      </c>
      <c r="L1562" s="22">
        <f>L1565</f>
        <v>29.99</v>
      </c>
      <c r="M1562" s="47">
        <f>M1565</f>
        <v>26.99</v>
      </c>
    </row>
    <row r="1563" spans="1:13" ht="45" x14ac:dyDescent="0.25">
      <c r="A1563" s="20"/>
      <c r="B1563" s="20"/>
      <c r="C1563" s="20"/>
      <c r="D1563" s="19" t="s">
        <v>31</v>
      </c>
      <c r="E1563" s="20"/>
      <c r="F1563" s="20"/>
      <c r="G1563" s="20"/>
      <c r="H1563" s="20"/>
      <c r="I1563" s="20"/>
      <c r="J1563" s="20"/>
      <c r="K1563" s="20"/>
      <c r="L1563" s="20"/>
      <c r="M1563" s="48"/>
    </row>
    <row r="1564" spans="1:13" x14ac:dyDescent="0.25">
      <c r="A1564" s="20"/>
      <c r="B1564" s="20"/>
      <c r="C1564" s="20"/>
      <c r="D1564" s="23"/>
      <c r="E1564" s="18" t="s">
        <v>42</v>
      </c>
      <c r="F1564" s="24">
        <v>1</v>
      </c>
      <c r="G1564" s="25">
        <v>0.9</v>
      </c>
      <c r="H1564" s="25">
        <v>0</v>
      </c>
      <c r="I1564" s="25">
        <v>0</v>
      </c>
      <c r="J1564" s="22">
        <f>OR(F1564&lt;&gt;0,G1564&lt;&gt;0,H1564&lt;&gt;0,I1564&lt;&gt;0)*(F1564 + (F1564 = 0))*(G1564 + (G1564 = 0))*(H1564 + (H1564 = 0))*(I1564 + (I1564 = 0))</f>
        <v>0.9</v>
      </c>
      <c r="K1564" s="20"/>
      <c r="L1564" s="20"/>
      <c r="M1564" s="48"/>
    </row>
    <row r="1565" spans="1:13" x14ac:dyDescent="0.25">
      <c r="A1565" s="20"/>
      <c r="B1565" s="20"/>
      <c r="C1565" s="20"/>
      <c r="D1565" s="23"/>
      <c r="E1565" s="20"/>
      <c r="F1565" s="20"/>
      <c r="G1565" s="20"/>
      <c r="H1565" s="20"/>
      <c r="I1565" s="20"/>
      <c r="J1565" s="26" t="s">
        <v>33</v>
      </c>
      <c r="K1565" s="27">
        <f>J1564</f>
        <v>0.9</v>
      </c>
      <c r="L1565" s="25">
        <v>29.99</v>
      </c>
      <c r="M1565" s="49">
        <f>ROUND(K1565*L1565,2)</f>
        <v>26.99</v>
      </c>
    </row>
    <row r="1566" spans="1:13" x14ac:dyDescent="0.25">
      <c r="A1566" s="29"/>
      <c r="B1566" s="29"/>
      <c r="C1566" s="29"/>
      <c r="D1566" s="30"/>
      <c r="E1566" s="29"/>
      <c r="F1566" s="29"/>
      <c r="G1566" s="29"/>
      <c r="H1566" s="29"/>
      <c r="I1566" s="29"/>
      <c r="J1566" s="29"/>
      <c r="K1566" s="29"/>
      <c r="L1566" s="29"/>
      <c r="M1566" s="50"/>
    </row>
    <row r="1567" spans="1:13" x14ac:dyDescent="0.25">
      <c r="A1567" s="17" t="s">
        <v>210</v>
      </c>
      <c r="B1567" s="18" t="s">
        <v>21</v>
      </c>
      <c r="C1567" s="18" t="s">
        <v>29</v>
      </c>
      <c r="D1567" s="19" t="s">
        <v>211</v>
      </c>
      <c r="E1567" s="20"/>
      <c r="F1567" s="20"/>
      <c r="G1567" s="20"/>
      <c r="H1567" s="20"/>
      <c r="I1567" s="20"/>
      <c r="J1567" s="20"/>
      <c r="K1567" s="21">
        <f>K1571</f>
        <v>11.5</v>
      </c>
      <c r="L1567" s="22">
        <f>L1571</f>
        <v>35.99</v>
      </c>
      <c r="M1567" s="47">
        <f>M1571</f>
        <v>413.89</v>
      </c>
    </row>
    <row r="1568" spans="1:13" ht="56.25" x14ac:dyDescent="0.25">
      <c r="A1568" s="20"/>
      <c r="B1568" s="20"/>
      <c r="C1568" s="20"/>
      <c r="D1568" s="19" t="s">
        <v>212</v>
      </c>
      <c r="E1568" s="20"/>
      <c r="F1568" s="20"/>
      <c r="G1568" s="20"/>
      <c r="H1568" s="20"/>
      <c r="I1568" s="20"/>
      <c r="J1568" s="20"/>
      <c r="K1568" s="20"/>
      <c r="L1568" s="20"/>
      <c r="M1568" s="48"/>
    </row>
    <row r="1569" spans="1:13" x14ac:dyDescent="0.25">
      <c r="A1569" s="20"/>
      <c r="B1569" s="20"/>
      <c r="C1569" s="20"/>
      <c r="D1569" s="23"/>
      <c r="E1569" s="18" t="s">
        <v>71</v>
      </c>
      <c r="F1569" s="24">
        <v>1</v>
      </c>
      <c r="G1569" s="25">
        <v>0.5</v>
      </c>
      <c r="H1569" s="25">
        <v>0</v>
      </c>
      <c r="I1569" s="25">
        <v>0</v>
      </c>
      <c r="J1569" s="22">
        <f>OR(F1569&lt;&gt;0,G1569&lt;&gt;0,H1569&lt;&gt;0,I1569&lt;&gt;0)*(F1569 + (F1569 = 0))*(G1569 + (G1569 = 0))*(H1569 + (H1569 = 0))*(I1569 + (I1569 = 0))</f>
        <v>0.5</v>
      </c>
      <c r="K1569" s="20"/>
      <c r="L1569" s="20"/>
      <c r="M1569" s="48"/>
    </row>
    <row r="1570" spans="1:13" x14ac:dyDescent="0.25">
      <c r="A1570" s="20"/>
      <c r="B1570" s="20"/>
      <c r="C1570" s="20"/>
      <c r="D1570" s="23"/>
      <c r="E1570" s="18" t="s">
        <v>412</v>
      </c>
      <c r="F1570" s="24">
        <v>2</v>
      </c>
      <c r="G1570" s="25">
        <v>5.5</v>
      </c>
      <c r="H1570" s="25">
        <v>0</v>
      </c>
      <c r="I1570" s="25">
        <v>0</v>
      </c>
      <c r="J1570" s="22">
        <f>OR(F1570&lt;&gt;0,G1570&lt;&gt;0,H1570&lt;&gt;0,I1570&lt;&gt;0)*(F1570 + (F1570 = 0))*(G1570 + (G1570 = 0))*(H1570 + (H1570 = 0))*(I1570 + (I1570 = 0))</f>
        <v>11</v>
      </c>
      <c r="K1570" s="20"/>
      <c r="L1570" s="20"/>
      <c r="M1570" s="48"/>
    </row>
    <row r="1571" spans="1:13" x14ac:dyDescent="0.25">
      <c r="A1571" s="20"/>
      <c r="B1571" s="20"/>
      <c r="C1571" s="20"/>
      <c r="D1571" s="23"/>
      <c r="E1571" s="20"/>
      <c r="F1571" s="20"/>
      <c r="G1571" s="20"/>
      <c r="H1571" s="20"/>
      <c r="I1571" s="20"/>
      <c r="J1571" s="26" t="s">
        <v>213</v>
      </c>
      <c r="K1571" s="27">
        <f>SUM(J1569:J1570)</f>
        <v>11.5</v>
      </c>
      <c r="L1571" s="25">
        <v>35.99</v>
      </c>
      <c r="M1571" s="49">
        <f>ROUND(K1571*L1571,2)</f>
        <v>413.89</v>
      </c>
    </row>
    <row r="1572" spans="1:13" x14ac:dyDescent="0.25">
      <c r="A1572" s="29"/>
      <c r="B1572" s="29"/>
      <c r="C1572" s="29"/>
      <c r="D1572" s="30"/>
      <c r="E1572" s="29"/>
      <c r="F1572" s="29"/>
      <c r="G1572" s="29"/>
      <c r="H1572" s="29"/>
      <c r="I1572" s="29"/>
      <c r="J1572" s="29"/>
      <c r="K1572" s="29"/>
      <c r="L1572" s="29"/>
      <c r="M1572" s="50"/>
    </row>
    <row r="1573" spans="1:13" x14ac:dyDescent="0.25">
      <c r="A1573" s="17" t="s">
        <v>98</v>
      </c>
      <c r="B1573" s="18" t="s">
        <v>21</v>
      </c>
      <c r="C1573" s="18" t="s">
        <v>29</v>
      </c>
      <c r="D1573" s="19" t="s">
        <v>99</v>
      </c>
      <c r="E1573" s="20"/>
      <c r="F1573" s="20"/>
      <c r="G1573" s="20"/>
      <c r="H1573" s="20"/>
      <c r="I1573" s="20"/>
      <c r="J1573" s="20"/>
      <c r="K1573" s="31">
        <v>0</v>
      </c>
      <c r="L1573" s="25">
        <v>57.61</v>
      </c>
      <c r="M1573" s="47">
        <f>ROUND(K1573*L1573,2)</f>
        <v>0</v>
      </c>
    </row>
    <row r="1574" spans="1:13" ht="33.75" x14ac:dyDescent="0.25">
      <c r="A1574" s="20"/>
      <c r="B1574" s="20"/>
      <c r="C1574" s="20"/>
      <c r="D1574" s="19" t="s">
        <v>100</v>
      </c>
      <c r="E1574" s="20"/>
      <c r="F1574" s="20"/>
      <c r="G1574" s="20"/>
      <c r="H1574" s="20"/>
      <c r="I1574" s="20"/>
      <c r="J1574" s="20"/>
      <c r="K1574" s="20"/>
      <c r="L1574" s="20"/>
      <c r="M1574" s="48"/>
    </row>
    <row r="1575" spans="1:13" x14ac:dyDescent="0.25">
      <c r="A1575" s="17" t="s">
        <v>374</v>
      </c>
      <c r="B1575" s="18" t="s">
        <v>21</v>
      </c>
      <c r="C1575" s="18" t="s">
        <v>59</v>
      </c>
      <c r="D1575" s="19" t="s">
        <v>375</v>
      </c>
      <c r="E1575" s="20"/>
      <c r="F1575" s="20"/>
      <c r="G1575" s="20"/>
      <c r="H1575" s="20"/>
      <c r="I1575" s="20"/>
      <c r="J1575" s="20"/>
      <c r="K1575" s="31">
        <v>0</v>
      </c>
      <c r="L1575" s="25">
        <v>283.76</v>
      </c>
      <c r="M1575" s="47">
        <f>ROUND(K1575*L1575,2)</f>
        <v>0</v>
      </c>
    </row>
    <row r="1576" spans="1:13" ht="67.5" x14ac:dyDescent="0.25">
      <c r="A1576" s="20"/>
      <c r="B1576" s="20"/>
      <c r="C1576" s="20"/>
      <c r="D1576" s="19" t="s">
        <v>376</v>
      </c>
      <c r="E1576" s="20"/>
      <c r="F1576" s="20"/>
      <c r="G1576" s="20"/>
      <c r="H1576" s="20"/>
      <c r="I1576" s="20"/>
      <c r="J1576" s="20"/>
      <c r="K1576" s="20"/>
      <c r="L1576" s="20"/>
      <c r="M1576" s="48"/>
    </row>
    <row r="1577" spans="1:13" ht="22.5" x14ac:dyDescent="0.25">
      <c r="A1577" s="17" t="s">
        <v>88</v>
      </c>
      <c r="B1577" s="18" t="s">
        <v>21</v>
      </c>
      <c r="C1577" s="18" t="s">
        <v>59</v>
      </c>
      <c r="D1577" s="19" t="s">
        <v>89</v>
      </c>
      <c r="E1577" s="20"/>
      <c r="F1577" s="20"/>
      <c r="G1577" s="20"/>
      <c r="H1577" s="20"/>
      <c r="I1577" s="20"/>
      <c r="J1577" s="20"/>
      <c r="K1577" s="31">
        <v>0</v>
      </c>
      <c r="L1577" s="25">
        <v>340.51</v>
      </c>
      <c r="M1577" s="47">
        <f>ROUND(K1577*L1577,2)</f>
        <v>0</v>
      </c>
    </row>
    <row r="1578" spans="1:13" ht="78.75" x14ac:dyDescent="0.25">
      <c r="A1578" s="20"/>
      <c r="B1578" s="20"/>
      <c r="C1578" s="20"/>
      <c r="D1578" s="19" t="s">
        <v>90</v>
      </c>
      <c r="E1578" s="20"/>
      <c r="F1578" s="20"/>
      <c r="G1578" s="20"/>
      <c r="H1578" s="20"/>
      <c r="I1578" s="20"/>
      <c r="J1578" s="20"/>
      <c r="K1578" s="20"/>
      <c r="L1578" s="20"/>
      <c r="M1578" s="48"/>
    </row>
    <row r="1579" spans="1:13" x14ac:dyDescent="0.25">
      <c r="A1579" s="17" t="s">
        <v>231</v>
      </c>
      <c r="B1579" s="18" t="s">
        <v>21</v>
      </c>
      <c r="C1579" s="18" t="s">
        <v>59</v>
      </c>
      <c r="D1579" s="19" t="s">
        <v>232</v>
      </c>
      <c r="E1579" s="20"/>
      <c r="F1579" s="20"/>
      <c r="G1579" s="20"/>
      <c r="H1579" s="20"/>
      <c r="I1579" s="20"/>
      <c r="J1579" s="20"/>
      <c r="K1579" s="31">
        <v>0</v>
      </c>
      <c r="L1579" s="25">
        <v>545.1</v>
      </c>
      <c r="M1579" s="47">
        <f>ROUND(K1579*L1579,2)</f>
        <v>0</v>
      </c>
    </row>
    <row r="1580" spans="1:13" ht="56.25" x14ac:dyDescent="0.25">
      <c r="A1580" s="20"/>
      <c r="B1580" s="20"/>
      <c r="C1580" s="20"/>
      <c r="D1580" s="19" t="s">
        <v>233</v>
      </c>
      <c r="E1580" s="20"/>
      <c r="F1580" s="20"/>
      <c r="G1580" s="20"/>
      <c r="H1580" s="20"/>
      <c r="I1580" s="20"/>
      <c r="J1580" s="20"/>
      <c r="K1580" s="20"/>
      <c r="L1580" s="20"/>
      <c r="M1580" s="48"/>
    </row>
    <row r="1581" spans="1:13" x14ac:dyDescent="0.25">
      <c r="A1581" s="17" t="s">
        <v>379</v>
      </c>
      <c r="B1581" s="18" t="s">
        <v>21</v>
      </c>
      <c r="C1581" s="18" t="s">
        <v>59</v>
      </c>
      <c r="D1581" s="19" t="s">
        <v>380</v>
      </c>
      <c r="E1581" s="20"/>
      <c r="F1581" s="20"/>
      <c r="G1581" s="20"/>
      <c r="H1581" s="20"/>
      <c r="I1581" s="20"/>
      <c r="J1581" s="20"/>
      <c r="K1581" s="21">
        <f>K1584</f>
        <v>2.6</v>
      </c>
      <c r="L1581" s="22">
        <f>L1584</f>
        <v>252.23</v>
      </c>
      <c r="M1581" s="47">
        <f>M1584</f>
        <v>655.8</v>
      </c>
    </row>
    <row r="1582" spans="1:13" ht="67.5" x14ac:dyDescent="0.25">
      <c r="A1582" s="20"/>
      <c r="B1582" s="20"/>
      <c r="C1582" s="20"/>
      <c r="D1582" s="19" t="s">
        <v>381</v>
      </c>
      <c r="E1582" s="20"/>
      <c r="F1582" s="20"/>
      <c r="G1582" s="20"/>
      <c r="H1582" s="20"/>
      <c r="I1582" s="20"/>
      <c r="J1582" s="20"/>
      <c r="K1582" s="20"/>
      <c r="L1582" s="20"/>
      <c r="M1582" s="48"/>
    </row>
    <row r="1583" spans="1:13" x14ac:dyDescent="0.25">
      <c r="A1583" s="20"/>
      <c r="B1583" s="20"/>
      <c r="C1583" s="20"/>
      <c r="D1583" s="23"/>
      <c r="E1583" s="18" t="s">
        <v>280</v>
      </c>
      <c r="F1583" s="24">
        <v>1</v>
      </c>
      <c r="G1583" s="25">
        <v>1.3</v>
      </c>
      <c r="H1583" s="25">
        <v>2</v>
      </c>
      <c r="I1583" s="25">
        <v>0</v>
      </c>
      <c r="J1583" s="22">
        <f>OR(F1583&lt;&gt;0,G1583&lt;&gt;0,H1583&lt;&gt;0,I1583&lt;&gt;0)*(F1583 + (F1583 = 0))*(G1583 + (G1583 = 0))*(H1583 + (H1583 = 0))*(I1583 + (I1583 = 0))</f>
        <v>2.6</v>
      </c>
      <c r="K1583" s="20"/>
      <c r="L1583" s="20"/>
      <c r="M1583" s="48"/>
    </row>
    <row r="1584" spans="1:13" x14ac:dyDescent="0.25">
      <c r="A1584" s="20"/>
      <c r="B1584" s="20"/>
      <c r="C1584" s="20"/>
      <c r="D1584" s="23"/>
      <c r="E1584" s="20"/>
      <c r="F1584" s="20"/>
      <c r="G1584" s="20"/>
      <c r="H1584" s="20"/>
      <c r="I1584" s="20"/>
      <c r="J1584" s="26" t="s">
        <v>385</v>
      </c>
      <c r="K1584" s="27">
        <f>J1583</f>
        <v>2.6</v>
      </c>
      <c r="L1584" s="25">
        <v>252.23</v>
      </c>
      <c r="M1584" s="49">
        <f>ROUND(K1584*L1584,2)</f>
        <v>655.8</v>
      </c>
    </row>
    <row r="1585" spans="1:13" x14ac:dyDescent="0.25">
      <c r="A1585" s="29"/>
      <c r="B1585" s="29"/>
      <c r="C1585" s="29"/>
      <c r="D1585" s="30"/>
      <c r="E1585" s="29"/>
      <c r="F1585" s="29"/>
      <c r="G1585" s="29"/>
      <c r="H1585" s="29"/>
      <c r="I1585" s="29"/>
      <c r="J1585" s="29"/>
      <c r="K1585" s="29"/>
      <c r="L1585" s="29"/>
      <c r="M1585" s="50"/>
    </row>
    <row r="1586" spans="1:13" ht="22.5" x14ac:dyDescent="0.25">
      <c r="A1586" s="17" t="s">
        <v>182</v>
      </c>
      <c r="B1586" s="18" t="s">
        <v>21</v>
      </c>
      <c r="C1586" s="18" t="s">
        <v>59</v>
      </c>
      <c r="D1586" s="19" t="s">
        <v>183</v>
      </c>
      <c r="E1586" s="20"/>
      <c r="F1586" s="20"/>
      <c r="G1586" s="20"/>
      <c r="H1586" s="20"/>
      <c r="I1586" s="20"/>
      <c r="J1586" s="20"/>
      <c r="K1586" s="21">
        <f>K1589</f>
        <v>3.22</v>
      </c>
      <c r="L1586" s="22">
        <f>L1589</f>
        <v>302.68</v>
      </c>
      <c r="M1586" s="47">
        <f>M1589</f>
        <v>974.63</v>
      </c>
    </row>
    <row r="1587" spans="1:13" ht="78.75" x14ac:dyDescent="0.25">
      <c r="A1587" s="20"/>
      <c r="B1587" s="20"/>
      <c r="C1587" s="20"/>
      <c r="D1587" s="19" t="s">
        <v>184</v>
      </c>
      <c r="E1587" s="20"/>
      <c r="F1587" s="20"/>
      <c r="G1587" s="20"/>
      <c r="H1587" s="20"/>
      <c r="I1587" s="20"/>
      <c r="J1587" s="20"/>
      <c r="K1587" s="20"/>
      <c r="L1587" s="20"/>
      <c r="M1587" s="48"/>
    </row>
    <row r="1588" spans="1:13" x14ac:dyDescent="0.25">
      <c r="A1588" s="20"/>
      <c r="B1588" s="20"/>
      <c r="C1588" s="20"/>
      <c r="D1588" s="23"/>
      <c r="E1588" s="18" t="s">
        <v>288</v>
      </c>
      <c r="F1588" s="24">
        <v>4</v>
      </c>
      <c r="G1588" s="25">
        <v>1.1499999999999999</v>
      </c>
      <c r="H1588" s="25">
        <v>0.7</v>
      </c>
      <c r="I1588" s="25">
        <v>0</v>
      </c>
      <c r="J1588" s="22">
        <f>OR(F1588&lt;&gt;0,G1588&lt;&gt;0,H1588&lt;&gt;0,I1588&lt;&gt;0)*(F1588 + (F1588 = 0))*(G1588 + (G1588 = 0))*(H1588 + (H1588 = 0))*(I1588 + (I1588 = 0))</f>
        <v>3.22</v>
      </c>
      <c r="K1588" s="20"/>
      <c r="L1588" s="20"/>
      <c r="M1588" s="48"/>
    </row>
    <row r="1589" spans="1:13" x14ac:dyDescent="0.25">
      <c r="A1589" s="20"/>
      <c r="B1589" s="20"/>
      <c r="C1589" s="20"/>
      <c r="D1589" s="23"/>
      <c r="E1589" s="20"/>
      <c r="F1589" s="20"/>
      <c r="G1589" s="20"/>
      <c r="H1589" s="20"/>
      <c r="I1589" s="20"/>
      <c r="J1589" s="26" t="s">
        <v>186</v>
      </c>
      <c r="K1589" s="27">
        <f>J1588</f>
        <v>3.22</v>
      </c>
      <c r="L1589" s="25">
        <v>302.68</v>
      </c>
      <c r="M1589" s="49">
        <f>ROUND(K1589*L1589,2)</f>
        <v>974.63</v>
      </c>
    </row>
    <row r="1590" spans="1:13" x14ac:dyDescent="0.25">
      <c r="A1590" s="29"/>
      <c r="B1590" s="29"/>
      <c r="C1590" s="29"/>
      <c r="D1590" s="30"/>
      <c r="E1590" s="29"/>
      <c r="F1590" s="29"/>
      <c r="G1590" s="29"/>
      <c r="H1590" s="29"/>
      <c r="I1590" s="29"/>
      <c r="J1590" s="29"/>
      <c r="K1590" s="29"/>
      <c r="L1590" s="29"/>
      <c r="M1590" s="50"/>
    </row>
    <row r="1591" spans="1:13" x14ac:dyDescent="0.25">
      <c r="A1591" s="17" t="s">
        <v>441</v>
      </c>
      <c r="B1591" s="18" t="s">
        <v>21</v>
      </c>
      <c r="C1591" s="18" t="s">
        <v>59</v>
      </c>
      <c r="D1591" s="19" t="s">
        <v>442</v>
      </c>
      <c r="E1591" s="20"/>
      <c r="F1591" s="20"/>
      <c r="G1591" s="20"/>
      <c r="H1591" s="20"/>
      <c r="I1591" s="20"/>
      <c r="J1591" s="20"/>
      <c r="K1591" s="21">
        <f>K1594</f>
        <v>0.83</v>
      </c>
      <c r="L1591" s="22">
        <f>L1594</f>
        <v>484.53</v>
      </c>
      <c r="M1591" s="47">
        <f>M1594</f>
        <v>402.16</v>
      </c>
    </row>
    <row r="1592" spans="1:13" ht="56.25" x14ac:dyDescent="0.25">
      <c r="A1592" s="20"/>
      <c r="B1592" s="20"/>
      <c r="C1592" s="20"/>
      <c r="D1592" s="19" t="s">
        <v>443</v>
      </c>
      <c r="E1592" s="20"/>
      <c r="F1592" s="20"/>
      <c r="G1592" s="20"/>
      <c r="H1592" s="20"/>
      <c r="I1592" s="20"/>
      <c r="J1592" s="20"/>
      <c r="K1592" s="20"/>
      <c r="L1592" s="20"/>
      <c r="M1592" s="48"/>
    </row>
    <row r="1593" spans="1:13" x14ac:dyDescent="0.25">
      <c r="A1593" s="20"/>
      <c r="B1593" s="20"/>
      <c r="C1593" s="20"/>
      <c r="D1593" s="23"/>
      <c r="E1593" s="18" t="s">
        <v>301</v>
      </c>
      <c r="F1593" s="24">
        <v>8</v>
      </c>
      <c r="G1593" s="25">
        <v>1.04</v>
      </c>
      <c r="H1593" s="25">
        <v>0.1</v>
      </c>
      <c r="I1593" s="25">
        <v>0</v>
      </c>
      <c r="J1593" s="22">
        <f>OR(F1593&lt;&gt;0,G1593&lt;&gt;0,H1593&lt;&gt;0,I1593&lt;&gt;0)*(F1593 + (F1593 = 0))*(G1593 + (G1593 = 0))*(H1593 + (H1593 = 0))*(I1593 + (I1593 = 0))</f>
        <v>0.83</v>
      </c>
      <c r="K1593" s="20"/>
      <c r="L1593" s="20"/>
      <c r="M1593" s="48"/>
    </row>
    <row r="1594" spans="1:13" x14ac:dyDescent="0.25">
      <c r="A1594" s="20"/>
      <c r="B1594" s="20"/>
      <c r="C1594" s="20"/>
      <c r="D1594" s="23"/>
      <c r="E1594" s="20"/>
      <c r="F1594" s="20"/>
      <c r="G1594" s="20"/>
      <c r="H1594" s="20"/>
      <c r="I1594" s="20"/>
      <c r="J1594" s="26" t="s">
        <v>444</v>
      </c>
      <c r="K1594" s="27">
        <f>J1593</f>
        <v>0.83</v>
      </c>
      <c r="L1594" s="25">
        <v>484.53</v>
      </c>
      <c r="M1594" s="49">
        <f>ROUND(K1594*L1594,2)</f>
        <v>402.16</v>
      </c>
    </row>
    <row r="1595" spans="1:13" x14ac:dyDescent="0.25">
      <c r="A1595" s="29"/>
      <c r="B1595" s="29"/>
      <c r="C1595" s="29"/>
      <c r="D1595" s="30"/>
      <c r="E1595" s="29"/>
      <c r="F1595" s="29"/>
      <c r="G1595" s="29"/>
      <c r="H1595" s="29"/>
      <c r="I1595" s="29"/>
      <c r="J1595" s="29"/>
      <c r="K1595" s="29"/>
      <c r="L1595" s="29"/>
      <c r="M1595" s="50"/>
    </row>
    <row r="1596" spans="1:13" x14ac:dyDescent="0.25">
      <c r="A1596" s="17" t="s">
        <v>386</v>
      </c>
      <c r="B1596" s="18" t="s">
        <v>21</v>
      </c>
      <c r="C1596" s="18" t="s">
        <v>113</v>
      </c>
      <c r="D1596" s="19" t="s">
        <v>387</v>
      </c>
      <c r="E1596" s="20"/>
      <c r="F1596" s="20"/>
      <c r="G1596" s="20"/>
      <c r="H1596" s="20"/>
      <c r="I1596" s="20"/>
      <c r="J1596" s="20"/>
      <c r="K1596" s="21">
        <f>K1599</f>
        <v>2</v>
      </c>
      <c r="L1596" s="22">
        <f>L1599</f>
        <v>34.200000000000003</v>
      </c>
      <c r="M1596" s="47">
        <f>M1599</f>
        <v>68.400000000000006</v>
      </c>
    </row>
    <row r="1597" spans="1:13" ht="33.75" x14ac:dyDescent="0.25">
      <c r="A1597" s="20"/>
      <c r="B1597" s="20"/>
      <c r="C1597" s="20"/>
      <c r="D1597" s="19" t="s">
        <v>388</v>
      </c>
      <c r="E1597" s="20"/>
      <c r="F1597" s="20"/>
      <c r="G1597" s="20"/>
      <c r="H1597" s="20"/>
      <c r="I1597" s="20"/>
      <c r="J1597" s="20"/>
      <c r="K1597" s="20"/>
      <c r="L1597" s="20"/>
      <c r="M1597" s="48"/>
    </row>
    <row r="1598" spans="1:13" x14ac:dyDescent="0.25">
      <c r="A1598" s="20"/>
      <c r="B1598" s="20"/>
      <c r="C1598" s="20"/>
      <c r="D1598" s="23"/>
      <c r="E1598" s="18" t="s">
        <v>280</v>
      </c>
      <c r="F1598" s="24">
        <v>2</v>
      </c>
      <c r="G1598" s="25">
        <v>0</v>
      </c>
      <c r="H1598" s="25">
        <v>0</v>
      </c>
      <c r="I1598" s="25">
        <v>0</v>
      </c>
      <c r="J1598" s="22">
        <f>OR(F1598&lt;&gt;0,G1598&lt;&gt;0,H1598&lt;&gt;0,I1598&lt;&gt;0)*(F1598 + (F1598 = 0))*(G1598 + (G1598 = 0))*(H1598 + (H1598 = 0))*(I1598 + (I1598 = 0))</f>
        <v>2</v>
      </c>
      <c r="K1598" s="20"/>
      <c r="L1598" s="20"/>
      <c r="M1598" s="48"/>
    </row>
    <row r="1599" spans="1:13" x14ac:dyDescent="0.25">
      <c r="A1599" s="20"/>
      <c r="B1599" s="20"/>
      <c r="C1599" s="20"/>
      <c r="D1599" s="23"/>
      <c r="E1599" s="20"/>
      <c r="F1599" s="20"/>
      <c r="G1599" s="20"/>
      <c r="H1599" s="20"/>
      <c r="I1599" s="20"/>
      <c r="J1599" s="26" t="s">
        <v>389</v>
      </c>
      <c r="K1599" s="27">
        <f>J1598</f>
        <v>2</v>
      </c>
      <c r="L1599" s="25">
        <v>34.200000000000003</v>
      </c>
      <c r="M1599" s="49">
        <f>ROUND(K1599*L1599,2)</f>
        <v>68.400000000000006</v>
      </c>
    </row>
    <row r="1600" spans="1:13" x14ac:dyDescent="0.25">
      <c r="A1600" s="29"/>
      <c r="B1600" s="29"/>
      <c r="C1600" s="29"/>
      <c r="D1600" s="30"/>
      <c r="E1600" s="29"/>
      <c r="F1600" s="29"/>
      <c r="G1600" s="29"/>
      <c r="H1600" s="29"/>
      <c r="I1600" s="29"/>
      <c r="J1600" s="29"/>
      <c r="K1600" s="29"/>
      <c r="L1600" s="29"/>
      <c r="M1600" s="50"/>
    </row>
    <row r="1601" spans="1:13" x14ac:dyDescent="0.25">
      <c r="A1601" s="17" t="s">
        <v>445</v>
      </c>
      <c r="B1601" s="18" t="s">
        <v>21</v>
      </c>
      <c r="C1601" s="18" t="s">
        <v>113</v>
      </c>
      <c r="D1601" s="19" t="s">
        <v>446</v>
      </c>
      <c r="E1601" s="20"/>
      <c r="F1601" s="20"/>
      <c r="G1601" s="20"/>
      <c r="H1601" s="20"/>
      <c r="I1601" s="20"/>
      <c r="J1601" s="20"/>
      <c r="K1601" s="31">
        <v>0</v>
      </c>
      <c r="L1601" s="25">
        <v>46.99</v>
      </c>
      <c r="M1601" s="47">
        <f>ROUND(K1601*L1601,2)</f>
        <v>0</v>
      </c>
    </row>
    <row r="1602" spans="1:13" ht="33.75" x14ac:dyDescent="0.25">
      <c r="A1602" s="20"/>
      <c r="B1602" s="20"/>
      <c r="C1602" s="20"/>
      <c r="D1602" s="19" t="s">
        <v>447</v>
      </c>
      <c r="E1602" s="20"/>
      <c r="F1602" s="20"/>
      <c r="G1602" s="20"/>
      <c r="H1602" s="20"/>
      <c r="I1602" s="20"/>
      <c r="J1602" s="20"/>
      <c r="K1602" s="20"/>
      <c r="L1602" s="20"/>
      <c r="M1602" s="48"/>
    </row>
    <row r="1603" spans="1:13" x14ac:dyDescent="0.25">
      <c r="A1603" s="17" t="s">
        <v>297</v>
      </c>
      <c r="B1603" s="18" t="s">
        <v>21</v>
      </c>
      <c r="C1603" s="18" t="s">
        <v>113</v>
      </c>
      <c r="D1603" s="19" t="s">
        <v>298</v>
      </c>
      <c r="E1603" s="20"/>
      <c r="F1603" s="20"/>
      <c r="G1603" s="20"/>
      <c r="H1603" s="20"/>
      <c r="I1603" s="20"/>
      <c r="J1603" s="20"/>
      <c r="K1603" s="31">
        <v>0</v>
      </c>
      <c r="L1603" s="25">
        <v>99.5</v>
      </c>
      <c r="M1603" s="47">
        <f>ROUND(K1603*L1603,2)</f>
        <v>0</v>
      </c>
    </row>
    <row r="1604" spans="1:13" ht="33.75" x14ac:dyDescent="0.25">
      <c r="A1604" s="20"/>
      <c r="B1604" s="20"/>
      <c r="C1604" s="20"/>
      <c r="D1604" s="19" t="s">
        <v>299</v>
      </c>
      <c r="E1604" s="20"/>
      <c r="F1604" s="20"/>
      <c r="G1604" s="20"/>
      <c r="H1604" s="20"/>
      <c r="I1604" s="20"/>
      <c r="J1604" s="20"/>
      <c r="K1604" s="20"/>
      <c r="L1604" s="20"/>
      <c r="M1604" s="48"/>
    </row>
    <row r="1605" spans="1:13" x14ac:dyDescent="0.25">
      <c r="A1605" s="17" t="s">
        <v>448</v>
      </c>
      <c r="B1605" s="18" t="s">
        <v>21</v>
      </c>
      <c r="C1605" s="18" t="s">
        <v>113</v>
      </c>
      <c r="D1605" s="19" t="s">
        <v>449</v>
      </c>
      <c r="E1605" s="20"/>
      <c r="F1605" s="20"/>
      <c r="G1605" s="20"/>
      <c r="H1605" s="20"/>
      <c r="I1605" s="20"/>
      <c r="J1605" s="20"/>
      <c r="K1605" s="31">
        <v>0</v>
      </c>
      <c r="L1605" s="25">
        <v>112</v>
      </c>
      <c r="M1605" s="47">
        <f>ROUND(K1605*L1605,2)</f>
        <v>0</v>
      </c>
    </row>
    <row r="1606" spans="1:13" ht="33.75" x14ac:dyDescent="0.25">
      <c r="A1606" s="20"/>
      <c r="B1606" s="20"/>
      <c r="C1606" s="20"/>
      <c r="D1606" s="19" t="s">
        <v>450</v>
      </c>
      <c r="E1606" s="20"/>
      <c r="F1606" s="20"/>
      <c r="G1606" s="20"/>
      <c r="H1606" s="20"/>
      <c r="I1606" s="20"/>
      <c r="J1606" s="20"/>
      <c r="K1606" s="20"/>
      <c r="L1606" s="20"/>
      <c r="M1606" s="48"/>
    </row>
    <row r="1607" spans="1:13" x14ac:dyDescent="0.25">
      <c r="A1607" s="17" t="s">
        <v>420</v>
      </c>
      <c r="B1607" s="18" t="s">
        <v>21</v>
      </c>
      <c r="C1607" s="18" t="s">
        <v>113</v>
      </c>
      <c r="D1607" s="19" t="s">
        <v>421</v>
      </c>
      <c r="E1607" s="20"/>
      <c r="F1607" s="20"/>
      <c r="G1607" s="20"/>
      <c r="H1607" s="20"/>
      <c r="I1607" s="20"/>
      <c r="J1607" s="20"/>
      <c r="K1607" s="31">
        <v>0</v>
      </c>
      <c r="L1607" s="25">
        <v>126.21</v>
      </c>
      <c r="M1607" s="47">
        <f>ROUND(K1607*L1607,2)</f>
        <v>0</v>
      </c>
    </row>
    <row r="1608" spans="1:13" ht="22.5" x14ac:dyDescent="0.25">
      <c r="A1608" s="20"/>
      <c r="B1608" s="20"/>
      <c r="C1608" s="20"/>
      <c r="D1608" s="19" t="s">
        <v>422</v>
      </c>
      <c r="E1608" s="20"/>
      <c r="F1608" s="20"/>
      <c r="G1608" s="20"/>
      <c r="H1608" s="20"/>
      <c r="I1608" s="20"/>
      <c r="J1608" s="20"/>
      <c r="K1608" s="20"/>
      <c r="L1608" s="20"/>
      <c r="M1608" s="48"/>
    </row>
    <row r="1609" spans="1:13" x14ac:dyDescent="0.25">
      <c r="A1609" s="17" t="s">
        <v>49</v>
      </c>
      <c r="B1609" s="18" t="s">
        <v>21</v>
      </c>
      <c r="C1609" s="18" t="s">
        <v>29</v>
      </c>
      <c r="D1609" s="19" t="s">
        <v>50</v>
      </c>
      <c r="E1609" s="20"/>
      <c r="F1609" s="20"/>
      <c r="G1609" s="20"/>
      <c r="H1609" s="20"/>
      <c r="I1609" s="20"/>
      <c r="J1609" s="20"/>
      <c r="K1609" s="31">
        <v>0</v>
      </c>
      <c r="L1609" s="25">
        <v>217.15</v>
      </c>
      <c r="M1609" s="47">
        <f>ROUND(K1609*L1609,2)</f>
        <v>0</v>
      </c>
    </row>
    <row r="1610" spans="1:13" ht="45" x14ac:dyDescent="0.25">
      <c r="A1610" s="20"/>
      <c r="B1610" s="20"/>
      <c r="C1610" s="20"/>
      <c r="D1610" s="19" t="s">
        <v>51</v>
      </c>
      <c r="E1610" s="20"/>
      <c r="F1610" s="20"/>
      <c r="G1610" s="20"/>
      <c r="H1610" s="20"/>
      <c r="I1610" s="20"/>
      <c r="J1610" s="20"/>
      <c r="K1610" s="20"/>
      <c r="L1610" s="20"/>
      <c r="M1610" s="48"/>
    </row>
    <row r="1611" spans="1:13" x14ac:dyDescent="0.25">
      <c r="A1611" s="17" t="s">
        <v>135</v>
      </c>
      <c r="B1611" s="18" t="s">
        <v>21</v>
      </c>
      <c r="C1611" s="18" t="s">
        <v>29</v>
      </c>
      <c r="D1611" s="19" t="s">
        <v>136</v>
      </c>
      <c r="E1611" s="20"/>
      <c r="F1611" s="20"/>
      <c r="G1611" s="20"/>
      <c r="H1611" s="20"/>
      <c r="I1611" s="20"/>
      <c r="J1611" s="20"/>
      <c r="K1611" s="21">
        <f>K1614</f>
        <v>2.2000000000000002</v>
      </c>
      <c r="L1611" s="22">
        <f>L1614</f>
        <v>260.58</v>
      </c>
      <c r="M1611" s="47">
        <f>M1614</f>
        <v>573.28</v>
      </c>
    </row>
    <row r="1612" spans="1:13" ht="56.25" x14ac:dyDescent="0.25">
      <c r="A1612" s="20"/>
      <c r="B1612" s="20"/>
      <c r="C1612" s="20"/>
      <c r="D1612" s="19" t="s">
        <v>137</v>
      </c>
      <c r="E1612" s="20"/>
      <c r="F1612" s="20"/>
      <c r="G1612" s="20"/>
      <c r="H1612" s="20"/>
      <c r="I1612" s="20"/>
      <c r="J1612" s="20"/>
      <c r="K1612" s="20"/>
      <c r="L1612" s="20"/>
      <c r="M1612" s="48"/>
    </row>
    <row r="1613" spans="1:13" x14ac:dyDescent="0.25">
      <c r="A1613" s="20"/>
      <c r="B1613" s="20"/>
      <c r="C1613" s="20"/>
      <c r="D1613" s="23"/>
      <c r="E1613" s="18" t="s">
        <v>71</v>
      </c>
      <c r="F1613" s="24">
        <v>1</v>
      </c>
      <c r="G1613" s="25">
        <v>2.2000000000000002</v>
      </c>
      <c r="H1613" s="25">
        <v>0</v>
      </c>
      <c r="I1613" s="25">
        <v>0</v>
      </c>
      <c r="J1613" s="22">
        <f>OR(F1613&lt;&gt;0,G1613&lt;&gt;0,H1613&lt;&gt;0,I1613&lt;&gt;0)*(F1613 + (F1613 = 0))*(G1613 + (G1613 = 0))*(H1613 + (H1613 = 0))*(I1613 + (I1613 = 0))</f>
        <v>2.2000000000000002</v>
      </c>
      <c r="K1613" s="20"/>
      <c r="L1613" s="20"/>
      <c r="M1613" s="48"/>
    </row>
    <row r="1614" spans="1:13" x14ac:dyDescent="0.25">
      <c r="A1614" s="20"/>
      <c r="B1614" s="20"/>
      <c r="C1614" s="20"/>
      <c r="D1614" s="23"/>
      <c r="E1614" s="20"/>
      <c r="F1614" s="20"/>
      <c r="G1614" s="20"/>
      <c r="H1614" s="20"/>
      <c r="I1614" s="20"/>
      <c r="J1614" s="26" t="s">
        <v>139</v>
      </c>
      <c r="K1614" s="27">
        <f>J1613</f>
        <v>2.2000000000000002</v>
      </c>
      <c r="L1614" s="25">
        <v>260.58</v>
      </c>
      <c r="M1614" s="49">
        <f>ROUND(K1614*L1614,2)</f>
        <v>573.28</v>
      </c>
    </row>
    <row r="1615" spans="1:13" x14ac:dyDescent="0.25">
      <c r="A1615" s="29"/>
      <c r="B1615" s="29"/>
      <c r="C1615" s="29"/>
      <c r="D1615" s="30"/>
      <c r="E1615" s="29"/>
      <c r="F1615" s="29"/>
      <c r="G1615" s="29"/>
      <c r="H1615" s="29"/>
      <c r="I1615" s="29"/>
      <c r="J1615" s="29"/>
      <c r="K1615" s="29"/>
      <c r="L1615" s="29"/>
      <c r="M1615" s="50"/>
    </row>
    <row r="1616" spans="1:13" x14ac:dyDescent="0.25">
      <c r="A1616" s="17" t="s">
        <v>255</v>
      </c>
      <c r="B1616" s="18" t="s">
        <v>21</v>
      </c>
      <c r="C1616" s="18" t="s">
        <v>29</v>
      </c>
      <c r="D1616" s="19" t="s">
        <v>256</v>
      </c>
      <c r="E1616" s="20"/>
      <c r="F1616" s="20"/>
      <c r="G1616" s="20"/>
      <c r="H1616" s="20"/>
      <c r="I1616" s="20"/>
      <c r="J1616" s="20"/>
      <c r="K1616" s="31">
        <v>0</v>
      </c>
      <c r="L1616" s="25">
        <v>283</v>
      </c>
      <c r="M1616" s="47">
        <f>ROUND(K1616*L1616,2)</f>
        <v>0</v>
      </c>
    </row>
    <row r="1617" spans="1:13" ht="45" x14ac:dyDescent="0.25">
      <c r="A1617" s="20"/>
      <c r="B1617" s="20"/>
      <c r="C1617" s="20"/>
      <c r="D1617" s="19" t="s">
        <v>257</v>
      </c>
      <c r="E1617" s="20"/>
      <c r="F1617" s="20"/>
      <c r="G1617" s="20"/>
      <c r="H1617" s="20"/>
      <c r="I1617" s="20"/>
      <c r="J1617" s="20"/>
      <c r="K1617" s="20"/>
      <c r="L1617" s="20"/>
      <c r="M1617" s="48"/>
    </row>
    <row r="1618" spans="1:13" x14ac:dyDescent="0.25">
      <c r="A1618" s="17" t="s">
        <v>187</v>
      </c>
      <c r="B1618" s="18" t="s">
        <v>21</v>
      </c>
      <c r="C1618" s="18" t="s">
        <v>64</v>
      </c>
      <c r="D1618" s="19" t="s">
        <v>188</v>
      </c>
      <c r="E1618" s="20"/>
      <c r="F1618" s="20"/>
      <c r="G1618" s="20"/>
      <c r="H1618" s="20"/>
      <c r="I1618" s="20"/>
      <c r="J1618" s="20"/>
      <c r="K1618" s="21">
        <f>K1623</f>
        <v>9</v>
      </c>
      <c r="L1618" s="22">
        <f>L1623</f>
        <v>114.25</v>
      </c>
      <c r="M1618" s="47">
        <f>M1623</f>
        <v>1028.25</v>
      </c>
    </row>
    <row r="1619" spans="1:13" ht="67.5" x14ac:dyDescent="0.25">
      <c r="A1619" s="20"/>
      <c r="B1619" s="20"/>
      <c r="C1619" s="20"/>
      <c r="D1619" s="19" t="s">
        <v>189</v>
      </c>
      <c r="E1619" s="20"/>
      <c r="F1619" s="20"/>
      <c r="G1619" s="20"/>
      <c r="H1619" s="20"/>
      <c r="I1619" s="20"/>
      <c r="J1619" s="20"/>
      <c r="K1619" s="20"/>
      <c r="L1619" s="20"/>
      <c r="M1619" s="48"/>
    </row>
    <row r="1620" spans="1:13" x14ac:dyDescent="0.25">
      <c r="A1620" s="20"/>
      <c r="B1620" s="20"/>
      <c r="C1620" s="20"/>
      <c r="D1620" s="23"/>
      <c r="E1620" s="18" t="s">
        <v>326</v>
      </c>
      <c r="F1620" s="24">
        <v>4</v>
      </c>
      <c r="G1620" s="25">
        <v>0</v>
      </c>
      <c r="H1620" s="25">
        <v>0</v>
      </c>
      <c r="I1620" s="25">
        <v>0</v>
      </c>
      <c r="J1620" s="22">
        <f>OR(F1620&lt;&gt;0,G1620&lt;&gt;0,H1620&lt;&gt;0,I1620&lt;&gt;0)*(F1620 + (F1620 = 0))*(G1620 + (G1620 = 0))*(H1620 + (H1620 = 0))*(I1620 + (I1620 = 0))</f>
        <v>4</v>
      </c>
      <c r="K1620" s="20"/>
      <c r="L1620" s="20"/>
      <c r="M1620" s="48"/>
    </row>
    <row r="1621" spans="1:13" x14ac:dyDescent="0.25">
      <c r="A1621" s="20"/>
      <c r="B1621" s="20"/>
      <c r="C1621" s="20"/>
      <c r="D1621" s="23"/>
      <c r="E1621" s="18" t="s">
        <v>301</v>
      </c>
      <c r="F1621" s="24">
        <v>4</v>
      </c>
      <c r="G1621" s="25">
        <v>0</v>
      </c>
      <c r="H1621" s="25">
        <v>0</v>
      </c>
      <c r="I1621" s="25">
        <v>0</v>
      </c>
      <c r="J1621" s="22">
        <f>OR(F1621&lt;&gt;0,G1621&lt;&gt;0,H1621&lt;&gt;0,I1621&lt;&gt;0)*(F1621 + (F1621 = 0))*(G1621 + (G1621 = 0))*(H1621 + (H1621 = 0))*(I1621 + (I1621 = 0))</f>
        <v>4</v>
      </c>
      <c r="K1621" s="20"/>
      <c r="L1621" s="20"/>
      <c r="M1621" s="48"/>
    </row>
    <row r="1622" spans="1:13" x14ac:dyDescent="0.25">
      <c r="A1622" s="20"/>
      <c r="B1622" s="20"/>
      <c r="C1622" s="20"/>
      <c r="D1622" s="23"/>
      <c r="E1622" s="18" t="s">
        <v>412</v>
      </c>
      <c r="F1622" s="24">
        <v>1</v>
      </c>
      <c r="G1622" s="25">
        <v>0</v>
      </c>
      <c r="H1622" s="25">
        <v>0</v>
      </c>
      <c r="I1622" s="25">
        <v>0</v>
      </c>
      <c r="J1622" s="22">
        <f>OR(F1622&lt;&gt;0,G1622&lt;&gt;0,H1622&lt;&gt;0,I1622&lt;&gt;0)*(F1622 + (F1622 = 0))*(G1622 + (G1622 = 0))*(H1622 + (H1622 = 0))*(I1622 + (I1622 = 0))</f>
        <v>1</v>
      </c>
      <c r="K1622" s="20"/>
      <c r="L1622" s="20"/>
      <c r="M1622" s="48"/>
    </row>
    <row r="1623" spans="1:13" x14ac:dyDescent="0.25">
      <c r="A1623" s="20"/>
      <c r="B1623" s="20"/>
      <c r="C1623" s="20"/>
      <c r="D1623" s="23"/>
      <c r="E1623" s="20"/>
      <c r="F1623" s="20"/>
      <c r="G1623" s="20"/>
      <c r="H1623" s="20"/>
      <c r="I1623" s="20"/>
      <c r="J1623" s="26" t="s">
        <v>190</v>
      </c>
      <c r="K1623" s="27">
        <f>SUM(J1620:J1622)</f>
        <v>9</v>
      </c>
      <c r="L1623" s="25">
        <v>114.25</v>
      </c>
      <c r="M1623" s="49">
        <f>ROUND(K1623*L1623,2)</f>
        <v>1028.25</v>
      </c>
    </row>
    <row r="1624" spans="1:13" x14ac:dyDescent="0.25">
      <c r="A1624" s="29"/>
      <c r="B1624" s="29"/>
      <c r="C1624" s="29"/>
      <c r="D1624" s="30"/>
      <c r="E1624" s="29"/>
      <c r="F1624" s="29"/>
      <c r="G1624" s="29"/>
      <c r="H1624" s="29"/>
      <c r="I1624" s="29"/>
      <c r="J1624" s="29"/>
      <c r="K1624" s="29"/>
      <c r="L1624" s="29"/>
      <c r="M1624" s="50"/>
    </row>
    <row r="1625" spans="1:13" x14ac:dyDescent="0.25">
      <c r="A1625" s="17" t="s">
        <v>68</v>
      </c>
      <c r="B1625" s="18" t="s">
        <v>21</v>
      </c>
      <c r="C1625" s="18" t="s">
        <v>59</v>
      </c>
      <c r="D1625" s="19" t="s">
        <v>69</v>
      </c>
      <c r="E1625" s="20"/>
      <c r="F1625" s="20"/>
      <c r="G1625" s="20"/>
      <c r="H1625" s="20"/>
      <c r="I1625" s="20"/>
      <c r="J1625" s="20"/>
      <c r="K1625" s="31">
        <v>0</v>
      </c>
      <c r="L1625" s="25">
        <v>70</v>
      </c>
      <c r="M1625" s="47">
        <f>ROUND(K1625*L1625,2)</f>
        <v>0</v>
      </c>
    </row>
    <row r="1626" spans="1:13" ht="90" x14ac:dyDescent="0.25">
      <c r="A1626" s="20"/>
      <c r="B1626" s="20"/>
      <c r="C1626" s="20"/>
      <c r="D1626" s="19" t="s">
        <v>70</v>
      </c>
      <c r="E1626" s="20"/>
      <c r="F1626" s="20"/>
      <c r="G1626" s="20"/>
      <c r="H1626" s="20"/>
      <c r="I1626" s="20"/>
      <c r="J1626" s="20"/>
      <c r="K1626" s="20"/>
      <c r="L1626" s="20"/>
      <c r="M1626" s="48"/>
    </row>
    <row r="1627" spans="1:13" x14ac:dyDescent="0.25">
      <c r="A1627" s="17" t="s">
        <v>481</v>
      </c>
      <c r="B1627" s="18" t="s">
        <v>21</v>
      </c>
      <c r="C1627" s="18" t="s">
        <v>29</v>
      </c>
      <c r="D1627" s="19" t="s">
        <v>482</v>
      </c>
      <c r="E1627" s="20"/>
      <c r="F1627" s="20"/>
      <c r="G1627" s="20"/>
      <c r="H1627" s="20"/>
      <c r="I1627" s="20"/>
      <c r="J1627" s="20"/>
      <c r="K1627" s="31">
        <v>0</v>
      </c>
      <c r="L1627" s="25">
        <v>35</v>
      </c>
      <c r="M1627" s="47">
        <f>ROUND(K1627*L1627,2)</f>
        <v>0</v>
      </c>
    </row>
    <row r="1628" spans="1:13" ht="33.75" x14ac:dyDescent="0.25">
      <c r="A1628" s="20"/>
      <c r="B1628" s="20"/>
      <c r="C1628" s="20"/>
      <c r="D1628" s="19" t="s">
        <v>483</v>
      </c>
      <c r="E1628" s="20"/>
      <c r="F1628" s="20"/>
      <c r="G1628" s="20"/>
      <c r="H1628" s="20"/>
      <c r="I1628" s="20"/>
      <c r="J1628" s="20"/>
      <c r="K1628" s="20"/>
      <c r="L1628" s="20"/>
      <c r="M1628" s="48"/>
    </row>
    <row r="1629" spans="1:13" x14ac:dyDescent="0.25">
      <c r="A1629" s="17" t="s">
        <v>451</v>
      </c>
      <c r="B1629" s="18" t="s">
        <v>21</v>
      </c>
      <c r="C1629" s="18" t="s">
        <v>59</v>
      </c>
      <c r="D1629" s="19" t="s">
        <v>452</v>
      </c>
      <c r="E1629" s="20"/>
      <c r="F1629" s="20"/>
      <c r="G1629" s="20"/>
      <c r="H1629" s="20"/>
      <c r="I1629" s="20"/>
      <c r="J1629" s="20"/>
      <c r="K1629" s="31">
        <v>0</v>
      </c>
      <c r="L1629" s="25">
        <v>325</v>
      </c>
      <c r="M1629" s="47">
        <f>ROUND(K1629*L1629,2)</f>
        <v>0</v>
      </c>
    </row>
    <row r="1630" spans="1:13" ht="45" x14ac:dyDescent="0.25">
      <c r="A1630" s="20"/>
      <c r="B1630" s="20"/>
      <c r="C1630" s="20"/>
      <c r="D1630" s="19" t="s">
        <v>453</v>
      </c>
      <c r="E1630" s="20"/>
      <c r="F1630" s="20"/>
      <c r="G1630" s="20"/>
      <c r="H1630" s="20"/>
      <c r="I1630" s="20"/>
      <c r="J1630" s="20"/>
      <c r="K1630" s="20"/>
      <c r="L1630" s="20"/>
      <c r="M1630" s="48"/>
    </row>
    <row r="1631" spans="1:13" x14ac:dyDescent="0.25">
      <c r="A1631" s="20"/>
      <c r="B1631" s="20"/>
      <c r="C1631" s="20"/>
      <c r="D1631" s="23"/>
      <c r="E1631" s="20"/>
      <c r="F1631" s="20"/>
      <c r="G1631" s="20"/>
      <c r="H1631" s="20"/>
      <c r="I1631" s="20"/>
      <c r="J1631" s="26" t="s">
        <v>509</v>
      </c>
      <c r="K1631" s="31">
        <v>1</v>
      </c>
      <c r="L1631" s="28">
        <f>M1499+M1501+M1503+M1505+M1510+M1512+M1514+M1516+M1521+M1523+M1532+M1534+M1536+M1542+M1544+M1546+M1551+M1553+M1555+M1560+M1562+M1567+M1573+M1575+M1577+M1579+M1581+M1586+M1591+M1596+M1601+M1603+M1605+M1607+M1609+M1611+M1616+M1618+M1625+M1627+M1629</f>
        <v>7676.28</v>
      </c>
      <c r="M1631" s="49">
        <f>ROUND(K1631*L1631,2)</f>
        <v>7676.28</v>
      </c>
    </row>
    <row r="1632" spans="1:13" x14ac:dyDescent="0.25">
      <c r="A1632" s="29"/>
      <c r="B1632" s="29"/>
      <c r="C1632" s="29"/>
      <c r="D1632" s="30"/>
      <c r="E1632" s="29"/>
      <c r="F1632" s="29"/>
      <c r="G1632" s="29"/>
      <c r="H1632" s="29"/>
      <c r="I1632" s="29"/>
      <c r="J1632" s="29"/>
      <c r="K1632" s="29"/>
      <c r="L1632" s="29"/>
      <c r="M1632" s="50"/>
    </row>
    <row r="1633" spans="1:13" x14ac:dyDescent="0.25">
      <c r="A1633" s="20"/>
      <c r="B1633" s="20"/>
      <c r="C1633" s="20"/>
      <c r="D1633" s="23"/>
      <c r="E1633" s="20"/>
      <c r="F1633" s="20"/>
      <c r="G1633" s="20"/>
      <c r="H1633" s="20"/>
      <c r="I1633" s="20"/>
      <c r="J1633" s="26" t="s">
        <v>510</v>
      </c>
      <c r="K1633" s="32">
        <v>1</v>
      </c>
      <c r="L1633" s="28">
        <f>M1498</f>
        <v>7676.28</v>
      </c>
      <c r="M1633" s="49">
        <f>ROUND(K1633*L1633,2)</f>
        <v>7676.28</v>
      </c>
    </row>
    <row r="1634" spans="1:13" x14ac:dyDescent="0.25">
      <c r="A1634" s="29"/>
      <c r="B1634" s="29"/>
      <c r="C1634" s="29"/>
      <c r="D1634" s="30"/>
      <c r="E1634" s="29"/>
      <c r="F1634" s="29"/>
      <c r="G1634" s="29"/>
      <c r="H1634" s="29"/>
      <c r="I1634" s="29"/>
      <c r="J1634" s="29"/>
      <c r="K1634" s="29"/>
      <c r="L1634" s="29"/>
      <c r="M1634" s="50"/>
    </row>
    <row r="1635" spans="1:13" collapsed="1" x14ac:dyDescent="0.25">
      <c r="A1635" s="7" t="s">
        <v>511</v>
      </c>
      <c r="B1635" s="7" t="s">
        <v>15</v>
      </c>
      <c r="C1635" s="7" t="s">
        <v>16</v>
      </c>
      <c r="D1635" s="8" t="s">
        <v>512</v>
      </c>
      <c r="E1635" s="9"/>
      <c r="F1635" s="9"/>
      <c r="G1635" s="9"/>
      <c r="H1635" s="9"/>
      <c r="I1635" s="9"/>
      <c r="J1635" s="9"/>
      <c r="K1635" s="10">
        <f>K1721</f>
        <v>1</v>
      </c>
      <c r="L1635" s="11">
        <f>L1721</f>
        <v>0</v>
      </c>
      <c r="M1635" s="45">
        <f>M1721</f>
        <v>0</v>
      </c>
    </row>
    <row r="1636" spans="1:13" x14ac:dyDescent="0.25">
      <c r="A1636" s="12" t="s">
        <v>513</v>
      </c>
      <c r="B1636" s="12" t="s">
        <v>15</v>
      </c>
      <c r="C1636" s="12" t="s">
        <v>16</v>
      </c>
      <c r="D1636" s="13" t="s">
        <v>19</v>
      </c>
      <c r="E1636" s="14"/>
      <c r="F1636" s="14"/>
      <c r="G1636" s="14"/>
      <c r="H1636" s="14"/>
      <c r="I1636" s="14"/>
      <c r="J1636" s="14"/>
      <c r="K1636" s="15">
        <f>K1719</f>
        <v>1</v>
      </c>
      <c r="L1636" s="16">
        <f>L1719</f>
        <v>0</v>
      </c>
      <c r="M1636" s="46">
        <f>M1719</f>
        <v>0</v>
      </c>
    </row>
    <row r="1637" spans="1:13" x14ac:dyDescent="0.25">
      <c r="A1637" s="17" t="s">
        <v>332</v>
      </c>
      <c r="B1637" s="18" t="s">
        <v>21</v>
      </c>
      <c r="C1637" s="18" t="s">
        <v>29</v>
      </c>
      <c r="D1637" s="19" t="s">
        <v>333</v>
      </c>
      <c r="E1637" s="20"/>
      <c r="F1637" s="20"/>
      <c r="G1637" s="20"/>
      <c r="H1637" s="20"/>
      <c r="I1637" s="20"/>
      <c r="J1637" s="20"/>
      <c r="K1637" s="31">
        <v>0</v>
      </c>
      <c r="L1637" s="25">
        <v>31.65</v>
      </c>
      <c r="M1637" s="47">
        <f>ROUND(K1637*L1637,2)</f>
        <v>0</v>
      </c>
    </row>
    <row r="1638" spans="1:13" ht="45" x14ac:dyDescent="0.25">
      <c r="A1638" s="20"/>
      <c r="B1638" s="20"/>
      <c r="C1638" s="20"/>
      <c r="D1638" s="19" t="s">
        <v>334</v>
      </c>
      <c r="E1638" s="20"/>
      <c r="F1638" s="20"/>
      <c r="G1638" s="20"/>
      <c r="H1638" s="20"/>
      <c r="I1638" s="20"/>
      <c r="J1638" s="20"/>
      <c r="K1638" s="20"/>
      <c r="L1638" s="20"/>
      <c r="M1638" s="48"/>
    </row>
    <row r="1639" spans="1:13" x14ac:dyDescent="0.25">
      <c r="A1639" s="17" t="s">
        <v>409</v>
      </c>
      <c r="B1639" s="18" t="s">
        <v>21</v>
      </c>
      <c r="C1639" s="18" t="s">
        <v>29</v>
      </c>
      <c r="D1639" s="19" t="s">
        <v>410</v>
      </c>
      <c r="E1639" s="20"/>
      <c r="F1639" s="20"/>
      <c r="G1639" s="20"/>
      <c r="H1639" s="20"/>
      <c r="I1639" s="20"/>
      <c r="J1639" s="20"/>
      <c r="K1639" s="31">
        <v>0</v>
      </c>
      <c r="L1639" s="25">
        <v>10.55</v>
      </c>
      <c r="M1639" s="47">
        <f>ROUND(K1639*L1639,2)</f>
        <v>0</v>
      </c>
    </row>
    <row r="1640" spans="1:13" ht="45" x14ac:dyDescent="0.25">
      <c r="A1640" s="20"/>
      <c r="B1640" s="20"/>
      <c r="C1640" s="20"/>
      <c r="D1640" s="19" t="s">
        <v>411</v>
      </c>
      <c r="E1640" s="20"/>
      <c r="F1640" s="20"/>
      <c r="G1640" s="20"/>
      <c r="H1640" s="20"/>
      <c r="I1640" s="20"/>
      <c r="J1640" s="20"/>
      <c r="K1640" s="20"/>
      <c r="L1640" s="20"/>
      <c r="M1640" s="48"/>
    </row>
    <row r="1641" spans="1:13" x14ac:dyDescent="0.25">
      <c r="A1641" s="17" t="s">
        <v>322</v>
      </c>
      <c r="B1641" s="18" t="s">
        <v>21</v>
      </c>
      <c r="C1641" s="18" t="s">
        <v>64</v>
      </c>
      <c r="D1641" s="19" t="s">
        <v>323</v>
      </c>
      <c r="E1641" s="20"/>
      <c r="F1641" s="20"/>
      <c r="G1641" s="20"/>
      <c r="H1641" s="20"/>
      <c r="I1641" s="20"/>
      <c r="J1641" s="20"/>
      <c r="K1641" s="31">
        <v>0</v>
      </c>
      <c r="L1641" s="25">
        <v>9.5</v>
      </c>
      <c r="M1641" s="47">
        <f>ROUND(K1641*L1641,2)</f>
        <v>0</v>
      </c>
    </row>
    <row r="1642" spans="1:13" ht="45" x14ac:dyDescent="0.25">
      <c r="A1642" s="20"/>
      <c r="B1642" s="20"/>
      <c r="C1642" s="20"/>
      <c r="D1642" s="19" t="s">
        <v>324</v>
      </c>
      <c r="E1642" s="20"/>
      <c r="F1642" s="20"/>
      <c r="G1642" s="20"/>
      <c r="H1642" s="20"/>
      <c r="I1642" s="20"/>
      <c r="J1642" s="20"/>
      <c r="K1642" s="20"/>
      <c r="L1642" s="20"/>
      <c r="M1642" s="48"/>
    </row>
    <row r="1643" spans="1:13" x14ac:dyDescent="0.25">
      <c r="A1643" s="17" t="s">
        <v>39</v>
      </c>
      <c r="B1643" s="18" t="s">
        <v>21</v>
      </c>
      <c r="C1643" s="18" t="s">
        <v>29</v>
      </c>
      <c r="D1643" s="19" t="s">
        <v>40</v>
      </c>
      <c r="E1643" s="20"/>
      <c r="F1643" s="20"/>
      <c r="G1643" s="20"/>
      <c r="H1643" s="20"/>
      <c r="I1643" s="20"/>
      <c r="J1643" s="20"/>
      <c r="K1643" s="31">
        <v>0</v>
      </c>
      <c r="L1643" s="25">
        <v>41.15</v>
      </c>
      <c r="M1643" s="47">
        <f>ROUND(K1643*L1643,2)</f>
        <v>0</v>
      </c>
    </row>
    <row r="1644" spans="1:13" ht="45" x14ac:dyDescent="0.25">
      <c r="A1644" s="20"/>
      <c r="B1644" s="20"/>
      <c r="C1644" s="20"/>
      <c r="D1644" s="19" t="s">
        <v>41</v>
      </c>
      <c r="E1644" s="20"/>
      <c r="F1644" s="20"/>
      <c r="G1644" s="20"/>
      <c r="H1644" s="20"/>
      <c r="I1644" s="20"/>
      <c r="J1644" s="20"/>
      <c r="K1644" s="20"/>
      <c r="L1644" s="20"/>
      <c r="M1644" s="48"/>
    </row>
    <row r="1645" spans="1:13" x14ac:dyDescent="0.25">
      <c r="A1645" s="17" t="s">
        <v>144</v>
      </c>
      <c r="B1645" s="18" t="s">
        <v>21</v>
      </c>
      <c r="C1645" s="18" t="s">
        <v>29</v>
      </c>
      <c r="D1645" s="19" t="s">
        <v>145</v>
      </c>
      <c r="E1645" s="20"/>
      <c r="F1645" s="20"/>
      <c r="G1645" s="20"/>
      <c r="H1645" s="20"/>
      <c r="I1645" s="20"/>
      <c r="J1645" s="20"/>
      <c r="K1645" s="31">
        <v>0</v>
      </c>
      <c r="L1645" s="25">
        <v>37.979999999999997</v>
      </c>
      <c r="M1645" s="47">
        <f>ROUND(K1645*L1645,2)</f>
        <v>0</v>
      </c>
    </row>
    <row r="1646" spans="1:13" ht="45" x14ac:dyDescent="0.25">
      <c r="A1646" s="20"/>
      <c r="B1646" s="20"/>
      <c r="C1646" s="20"/>
      <c r="D1646" s="19" t="s">
        <v>146</v>
      </c>
      <c r="E1646" s="20"/>
      <c r="F1646" s="20"/>
      <c r="G1646" s="20"/>
      <c r="H1646" s="20"/>
      <c r="I1646" s="20"/>
      <c r="J1646" s="20"/>
      <c r="K1646" s="20"/>
      <c r="L1646" s="20"/>
      <c r="M1646" s="48"/>
    </row>
    <row r="1647" spans="1:13" x14ac:dyDescent="0.25">
      <c r="A1647" s="17" t="s">
        <v>276</v>
      </c>
      <c r="B1647" s="18" t="s">
        <v>21</v>
      </c>
      <c r="C1647" s="18" t="s">
        <v>59</v>
      </c>
      <c r="D1647" s="19" t="s">
        <v>277</v>
      </c>
      <c r="E1647" s="20"/>
      <c r="F1647" s="20"/>
      <c r="G1647" s="20"/>
      <c r="H1647" s="20"/>
      <c r="I1647" s="20"/>
      <c r="J1647" s="20"/>
      <c r="K1647" s="31">
        <v>0</v>
      </c>
      <c r="L1647" s="25">
        <v>150</v>
      </c>
      <c r="M1647" s="47">
        <f>ROUND(K1647*L1647,2)</f>
        <v>0</v>
      </c>
    </row>
    <row r="1648" spans="1:13" ht="45" x14ac:dyDescent="0.25">
      <c r="A1648" s="20"/>
      <c r="B1648" s="20"/>
      <c r="C1648" s="20"/>
      <c r="D1648" s="19" t="s">
        <v>278</v>
      </c>
      <c r="E1648" s="20"/>
      <c r="F1648" s="20"/>
      <c r="G1648" s="20"/>
      <c r="H1648" s="20"/>
      <c r="I1648" s="20"/>
      <c r="J1648" s="20"/>
      <c r="K1648" s="20"/>
      <c r="L1648" s="20"/>
      <c r="M1648" s="48"/>
    </row>
    <row r="1649" spans="1:13" x14ac:dyDescent="0.25">
      <c r="A1649" s="17" t="s">
        <v>20</v>
      </c>
      <c r="B1649" s="18" t="s">
        <v>21</v>
      </c>
      <c r="C1649" s="18" t="s">
        <v>22</v>
      </c>
      <c r="D1649" s="19" t="s">
        <v>23</v>
      </c>
      <c r="E1649" s="20"/>
      <c r="F1649" s="20"/>
      <c r="G1649" s="20"/>
      <c r="H1649" s="20"/>
      <c r="I1649" s="20"/>
      <c r="J1649" s="20"/>
      <c r="K1649" s="31">
        <v>0</v>
      </c>
      <c r="L1649" s="25">
        <v>24.43</v>
      </c>
      <c r="M1649" s="47">
        <f>ROUND(K1649*L1649,2)</f>
        <v>0</v>
      </c>
    </row>
    <row r="1650" spans="1:13" ht="33.75" x14ac:dyDescent="0.25">
      <c r="A1650" s="20"/>
      <c r="B1650" s="20"/>
      <c r="C1650" s="20"/>
      <c r="D1650" s="19" t="s">
        <v>24</v>
      </c>
      <c r="E1650" s="20"/>
      <c r="F1650" s="20"/>
      <c r="G1650" s="20"/>
      <c r="H1650" s="20"/>
      <c r="I1650" s="20"/>
      <c r="J1650" s="20"/>
      <c r="K1650" s="20"/>
      <c r="L1650" s="20"/>
      <c r="M1650" s="48"/>
    </row>
    <row r="1651" spans="1:13" x14ac:dyDescent="0.25">
      <c r="A1651" s="17" t="s">
        <v>34</v>
      </c>
      <c r="B1651" s="18" t="s">
        <v>21</v>
      </c>
      <c r="C1651" s="18" t="s">
        <v>22</v>
      </c>
      <c r="D1651" s="19" t="s">
        <v>35</v>
      </c>
      <c r="E1651" s="20"/>
      <c r="F1651" s="20"/>
      <c r="G1651" s="20"/>
      <c r="H1651" s="20"/>
      <c r="I1651" s="20"/>
      <c r="J1651" s="20"/>
      <c r="K1651" s="31">
        <v>0</v>
      </c>
      <c r="L1651" s="25">
        <v>27.92</v>
      </c>
      <c r="M1651" s="47">
        <f>ROUND(K1651*L1651,2)</f>
        <v>0</v>
      </c>
    </row>
    <row r="1652" spans="1:13" ht="33.75" x14ac:dyDescent="0.25">
      <c r="A1652" s="20"/>
      <c r="B1652" s="20"/>
      <c r="C1652" s="20"/>
      <c r="D1652" s="19" t="s">
        <v>36</v>
      </c>
      <c r="E1652" s="20"/>
      <c r="F1652" s="20"/>
      <c r="G1652" s="20"/>
      <c r="H1652" s="20"/>
      <c r="I1652" s="20"/>
      <c r="J1652" s="20"/>
      <c r="K1652" s="20"/>
      <c r="L1652" s="20"/>
      <c r="M1652" s="48"/>
    </row>
    <row r="1653" spans="1:13" x14ac:dyDescent="0.25">
      <c r="A1653" s="17" t="s">
        <v>53</v>
      </c>
      <c r="B1653" s="18" t="s">
        <v>21</v>
      </c>
      <c r="C1653" s="18" t="s">
        <v>22</v>
      </c>
      <c r="D1653" s="19" t="s">
        <v>54</v>
      </c>
      <c r="E1653" s="20"/>
      <c r="F1653" s="20"/>
      <c r="G1653" s="20"/>
      <c r="H1653" s="20"/>
      <c r="I1653" s="20"/>
      <c r="J1653" s="20"/>
      <c r="K1653" s="31">
        <v>0</v>
      </c>
      <c r="L1653" s="25">
        <v>19.54</v>
      </c>
      <c r="M1653" s="47">
        <f>ROUND(K1653*L1653,2)</f>
        <v>0</v>
      </c>
    </row>
    <row r="1654" spans="1:13" ht="45" x14ac:dyDescent="0.25">
      <c r="A1654" s="20"/>
      <c r="B1654" s="20"/>
      <c r="C1654" s="20"/>
      <c r="D1654" s="19" t="s">
        <v>55</v>
      </c>
      <c r="E1654" s="20"/>
      <c r="F1654" s="20"/>
      <c r="G1654" s="20"/>
      <c r="H1654" s="20"/>
      <c r="I1654" s="20"/>
      <c r="J1654" s="20"/>
      <c r="K1654" s="20"/>
      <c r="L1654" s="20"/>
      <c r="M1654" s="48"/>
    </row>
    <row r="1655" spans="1:13" x14ac:dyDescent="0.25">
      <c r="A1655" s="17" t="s">
        <v>107</v>
      </c>
      <c r="B1655" s="18" t="s">
        <v>21</v>
      </c>
      <c r="C1655" s="18" t="s">
        <v>22</v>
      </c>
      <c r="D1655" s="19" t="s">
        <v>108</v>
      </c>
      <c r="E1655" s="20"/>
      <c r="F1655" s="20"/>
      <c r="G1655" s="20"/>
      <c r="H1655" s="20"/>
      <c r="I1655" s="20"/>
      <c r="J1655" s="20"/>
      <c r="K1655" s="31">
        <v>0</v>
      </c>
      <c r="L1655" s="25">
        <v>22.34</v>
      </c>
      <c r="M1655" s="47">
        <f>ROUND(K1655*L1655,2)</f>
        <v>0</v>
      </c>
    </row>
    <row r="1656" spans="1:13" ht="45" x14ac:dyDescent="0.25">
      <c r="A1656" s="20"/>
      <c r="B1656" s="20"/>
      <c r="C1656" s="20"/>
      <c r="D1656" s="19" t="s">
        <v>109</v>
      </c>
      <c r="E1656" s="20"/>
      <c r="F1656" s="20"/>
      <c r="G1656" s="20"/>
      <c r="H1656" s="20"/>
      <c r="I1656" s="20"/>
      <c r="J1656" s="20"/>
      <c r="K1656" s="20"/>
      <c r="L1656" s="20"/>
      <c r="M1656" s="48"/>
    </row>
    <row r="1657" spans="1:13" x14ac:dyDescent="0.25">
      <c r="A1657" s="17" t="s">
        <v>471</v>
      </c>
      <c r="B1657" s="18" t="s">
        <v>21</v>
      </c>
      <c r="C1657" s="18" t="s">
        <v>113</v>
      </c>
      <c r="D1657" s="19" t="s">
        <v>472</v>
      </c>
      <c r="E1657" s="20"/>
      <c r="F1657" s="20"/>
      <c r="G1657" s="20"/>
      <c r="H1657" s="20"/>
      <c r="I1657" s="20"/>
      <c r="J1657" s="20"/>
      <c r="K1657" s="31">
        <v>0</v>
      </c>
      <c r="L1657" s="25">
        <v>20</v>
      </c>
      <c r="M1657" s="47">
        <f>ROUND(K1657*L1657,2)</f>
        <v>0</v>
      </c>
    </row>
    <row r="1658" spans="1:13" ht="22.5" x14ac:dyDescent="0.25">
      <c r="A1658" s="20"/>
      <c r="B1658" s="20"/>
      <c r="C1658" s="20"/>
      <c r="D1658" s="19" t="s">
        <v>473</v>
      </c>
      <c r="E1658" s="20"/>
      <c r="F1658" s="20"/>
      <c r="G1658" s="20"/>
      <c r="H1658" s="20"/>
      <c r="I1658" s="20"/>
      <c r="J1658" s="20"/>
      <c r="K1658" s="20"/>
      <c r="L1658" s="20"/>
      <c r="M1658" s="48"/>
    </row>
    <row r="1659" spans="1:13" x14ac:dyDescent="0.25">
      <c r="A1659" s="17" t="s">
        <v>82</v>
      </c>
      <c r="B1659" s="18" t="s">
        <v>21</v>
      </c>
      <c r="C1659" s="18" t="s">
        <v>29</v>
      </c>
      <c r="D1659" s="19" t="s">
        <v>83</v>
      </c>
      <c r="E1659" s="20"/>
      <c r="F1659" s="20"/>
      <c r="G1659" s="20"/>
      <c r="H1659" s="20"/>
      <c r="I1659" s="20"/>
      <c r="J1659" s="20"/>
      <c r="K1659" s="31">
        <v>0</v>
      </c>
      <c r="L1659" s="25">
        <v>157.01</v>
      </c>
      <c r="M1659" s="47">
        <f>ROUND(K1659*L1659,2)</f>
        <v>0</v>
      </c>
    </row>
    <row r="1660" spans="1:13" ht="67.5" x14ac:dyDescent="0.25">
      <c r="A1660" s="20"/>
      <c r="B1660" s="20"/>
      <c r="C1660" s="20"/>
      <c r="D1660" s="19" t="s">
        <v>84</v>
      </c>
      <c r="E1660" s="20"/>
      <c r="F1660" s="20"/>
      <c r="G1660" s="20"/>
      <c r="H1660" s="20"/>
      <c r="I1660" s="20"/>
      <c r="J1660" s="20"/>
      <c r="K1660" s="20"/>
      <c r="L1660" s="20"/>
      <c r="M1660" s="48"/>
    </row>
    <row r="1661" spans="1:13" x14ac:dyDescent="0.25">
      <c r="A1661" s="17" t="s">
        <v>202</v>
      </c>
      <c r="B1661" s="18" t="s">
        <v>21</v>
      </c>
      <c r="C1661" s="18" t="s">
        <v>29</v>
      </c>
      <c r="D1661" s="19" t="s">
        <v>203</v>
      </c>
      <c r="E1661" s="20"/>
      <c r="F1661" s="20"/>
      <c r="G1661" s="20"/>
      <c r="H1661" s="20"/>
      <c r="I1661" s="20"/>
      <c r="J1661" s="20"/>
      <c r="K1661" s="31">
        <v>0</v>
      </c>
      <c r="L1661" s="25">
        <v>188.41</v>
      </c>
      <c r="M1661" s="47">
        <f>ROUND(K1661*L1661,2)</f>
        <v>0</v>
      </c>
    </row>
    <row r="1662" spans="1:13" ht="78.75" x14ac:dyDescent="0.25">
      <c r="A1662" s="20"/>
      <c r="B1662" s="20"/>
      <c r="C1662" s="20"/>
      <c r="D1662" s="19" t="s">
        <v>204</v>
      </c>
      <c r="E1662" s="20"/>
      <c r="F1662" s="20"/>
      <c r="G1662" s="20"/>
      <c r="H1662" s="20"/>
      <c r="I1662" s="20"/>
      <c r="J1662" s="20"/>
      <c r="K1662" s="20"/>
      <c r="L1662" s="20"/>
      <c r="M1662" s="48"/>
    </row>
    <row r="1663" spans="1:13" x14ac:dyDescent="0.25">
      <c r="A1663" s="17" t="s">
        <v>93</v>
      </c>
      <c r="B1663" s="18" t="s">
        <v>21</v>
      </c>
      <c r="C1663" s="18" t="s">
        <v>29</v>
      </c>
      <c r="D1663" s="19" t="s">
        <v>94</v>
      </c>
      <c r="E1663" s="20"/>
      <c r="F1663" s="20"/>
      <c r="G1663" s="20"/>
      <c r="H1663" s="20"/>
      <c r="I1663" s="20"/>
      <c r="J1663" s="20"/>
      <c r="K1663" s="31">
        <v>0</v>
      </c>
      <c r="L1663" s="25">
        <v>301.61</v>
      </c>
      <c r="M1663" s="47">
        <f>ROUND(K1663*L1663,2)</f>
        <v>0</v>
      </c>
    </row>
    <row r="1664" spans="1:13" ht="67.5" x14ac:dyDescent="0.25">
      <c r="A1664" s="20"/>
      <c r="B1664" s="20"/>
      <c r="C1664" s="20"/>
      <c r="D1664" s="19" t="s">
        <v>95</v>
      </c>
      <c r="E1664" s="20"/>
      <c r="F1664" s="20"/>
      <c r="G1664" s="20"/>
      <c r="H1664" s="20"/>
      <c r="I1664" s="20"/>
      <c r="J1664" s="20"/>
      <c r="K1664" s="20"/>
      <c r="L1664" s="20"/>
      <c r="M1664" s="48"/>
    </row>
    <row r="1665" spans="1:13" x14ac:dyDescent="0.25">
      <c r="A1665" s="17" t="s">
        <v>63</v>
      </c>
      <c r="B1665" s="18" t="s">
        <v>21</v>
      </c>
      <c r="C1665" s="18" t="s">
        <v>64</v>
      </c>
      <c r="D1665" s="19" t="s">
        <v>65</v>
      </c>
      <c r="E1665" s="20"/>
      <c r="F1665" s="20"/>
      <c r="G1665" s="20"/>
      <c r="H1665" s="20"/>
      <c r="I1665" s="20"/>
      <c r="J1665" s="20"/>
      <c r="K1665" s="31">
        <v>0</v>
      </c>
      <c r="L1665" s="25">
        <v>49.5</v>
      </c>
      <c r="M1665" s="47">
        <f>ROUND(K1665*L1665,2)</f>
        <v>0</v>
      </c>
    </row>
    <row r="1666" spans="1:13" ht="33.75" x14ac:dyDescent="0.25">
      <c r="A1666" s="20"/>
      <c r="B1666" s="20"/>
      <c r="C1666" s="20"/>
      <c r="D1666" s="19" t="s">
        <v>66</v>
      </c>
      <c r="E1666" s="20"/>
      <c r="F1666" s="20"/>
      <c r="G1666" s="20"/>
      <c r="H1666" s="20"/>
      <c r="I1666" s="20"/>
      <c r="J1666" s="20"/>
      <c r="K1666" s="20"/>
      <c r="L1666" s="20"/>
      <c r="M1666" s="48"/>
    </row>
    <row r="1667" spans="1:13" x14ac:dyDescent="0.25">
      <c r="A1667" s="17" t="s">
        <v>398</v>
      </c>
      <c r="B1667" s="18" t="s">
        <v>21</v>
      </c>
      <c r="C1667" s="18" t="s">
        <v>64</v>
      </c>
      <c r="D1667" s="19" t="s">
        <v>399</v>
      </c>
      <c r="E1667" s="20"/>
      <c r="F1667" s="20"/>
      <c r="G1667" s="20"/>
      <c r="H1667" s="20"/>
      <c r="I1667" s="20"/>
      <c r="J1667" s="20"/>
      <c r="K1667" s="31">
        <v>0</v>
      </c>
      <c r="L1667" s="25">
        <v>53.1</v>
      </c>
      <c r="M1667" s="47">
        <f>ROUND(K1667*L1667,2)</f>
        <v>0</v>
      </c>
    </row>
    <row r="1668" spans="1:13" ht="45" x14ac:dyDescent="0.25">
      <c r="A1668" s="20"/>
      <c r="B1668" s="20"/>
      <c r="C1668" s="20"/>
      <c r="D1668" s="19" t="s">
        <v>400</v>
      </c>
      <c r="E1668" s="20"/>
      <c r="F1668" s="20"/>
      <c r="G1668" s="20"/>
      <c r="H1668" s="20"/>
      <c r="I1668" s="20"/>
      <c r="J1668" s="20"/>
      <c r="K1668" s="20"/>
      <c r="L1668" s="20"/>
      <c r="M1668" s="48"/>
    </row>
    <row r="1669" spans="1:13" x14ac:dyDescent="0.25">
      <c r="A1669" s="17" t="s">
        <v>263</v>
      </c>
      <c r="B1669" s="18" t="s">
        <v>21</v>
      </c>
      <c r="C1669" s="18" t="s">
        <v>64</v>
      </c>
      <c r="D1669" s="19" t="s">
        <v>264</v>
      </c>
      <c r="E1669" s="20"/>
      <c r="F1669" s="20"/>
      <c r="G1669" s="20"/>
      <c r="H1669" s="20"/>
      <c r="I1669" s="20"/>
      <c r="J1669" s="20"/>
      <c r="K1669" s="31">
        <v>0</v>
      </c>
      <c r="L1669" s="25">
        <v>79.5</v>
      </c>
      <c r="M1669" s="47">
        <f>ROUND(K1669*L1669,2)</f>
        <v>0</v>
      </c>
    </row>
    <row r="1670" spans="1:13" ht="22.5" x14ac:dyDescent="0.25">
      <c r="A1670" s="20"/>
      <c r="B1670" s="20"/>
      <c r="C1670" s="20"/>
      <c r="D1670" s="19" t="s">
        <v>265</v>
      </c>
      <c r="E1670" s="20"/>
      <c r="F1670" s="20"/>
      <c r="G1670" s="20"/>
      <c r="H1670" s="20"/>
      <c r="I1670" s="20"/>
      <c r="J1670" s="20"/>
      <c r="K1670" s="20"/>
      <c r="L1670" s="20"/>
      <c r="M1670" s="48"/>
    </row>
    <row r="1671" spans="1:13" x14ac:dyDescent="0.25">
      <c r="A1671" s="17" t="s">
        <v>58</v>
      </c>
      <c r="B1671" s="18" t="s">
        <v>21</v>
      </c>
      <c r="C1671" s="18" t="s">
        <v>59</v>
      </c>
      <c r="D1671" s="19" t="s">
        <v>60</v>
      </c>
      <c r="E1671" s="20"/>
      <c r="F1671" s="20"/>
      <c r="G1671" s="20"/>
      <c r="H1671" s="20"/>
      <c r="I1671" s="20"/>
      <c r="J1671" s="20"/>
      <c r="K1671" s="31">
        <v>0</v>
      </c>
      <c r="L1671" s="25">
        <v>204.11</v>
      </c>
      <c r="M1671" s="47">
        <f>ROUND(K1671*L1671,2)</f>
        <v>0</v>
      </c>
    </row>
    <row r="1672" spans="1:13" ht="56.25" x14ac:dyDescent="0.25">
      <c r="A1672" s="20"/>
      <c r="B1672" s="20"/>
      <c r="C1672" s="20"/>
      <c r="D1672" s="19" t="s">
        <v>61</v>
      </c>
      <c r="E1672" s="20"/>
      <c r="F1672" s="20"/>
      <c r="G1672" s="20"/>
      <c r="H1672" s="20"/>
      <c r="I1672" s="20"/>
      <c r="J1672" s="20"/>
      <c r="K1672" s="20"/>
      <c r="L1672" s="20"/>
      <c r="M1672" s="48"/>
    </row>
    <row r="1673" spans="1:13" x14ac:dyDescent="0.25">
      <c r="A1673" s="17" t="s">
        <v>436</v>
      </c>
      <c r="B1673" s="18" t="s">
        <v>21</v>
      </c>
      <c r="C1673" s="18" t="s">
        <v>59</v>
      </c>
      <c r="D1673" s="19" t="s">
        <v>437</v>
      </c>
      <c r="E1673" s="20"/>
      <c r="F1673" s="20"/>
      <c r="G1673" s="20"/>
      <c r="H1673" s="20"/>
      <c r="I1673" s="20"/>
      <c r="J1673" s="20"/>
      <c r="K1673" s="31">
        <v>0</v>
      </c>
      <c r="L1673" s="25">
        <v>244.93</v>
      </c>
      <c r="M1673" s="47">
        <f>ROUND(K1673*L1673,2)</f>
        <v>0</v>
      </c>
    </row>
    <row r="1674" spans="1:13" ht="67.5" x14ac:dyDescent="0.25">
      <c r="A1674" s="20"/>
      <c r="B1674" s="20"/>
      <c r="C1674" s="20"/>
      <c r="D1674" s="19" t="s">
        <v>438</v>
      </c>
      <c r="E1674" s="20"/>
      <c r="F1674" s="20"/>
      <c r="G1674" s="20"/>
      <c r="H1674" s="20"/>
      <c r="I1674" s="20"/>
      <c r="J1674" s="20"/>
      <c r="K1674" s="20"/>
      <c r="L1674" s="20"/>
      <c r="M1674" s="48"/>
    </row>
    <row r="1675" spans="1:13" x14ac:dyDescent="0.25">
      <c r="A1675" s="17" t="s">
        <v>259</v>
      </c>
      <c r="B1675" s="18" t="s">
        <v>21</v>
      </c>
      <c r="C1675" s="18" t="s">
        <v>59</v>
      </c>
      <c r="D1675" s="19" t="s">
        <v>260</v>
      </c>
      <c r="E1675" s="20"/>
      <c r="F1675" s="20"/>
      <c r="G1675" s="20"/>
      <c r="H1675" s="20"/>
      <c r="I1675" s="20"/>
      <c r="J1675" s="20"/>
      <c r="K1675" s="31">
        <v>0</v>
      </c>
      <c r="L1675" s="25">
        <v>392.09</v>
      </c>
      <c r="M1675" s="47">
        <f>ROUND(K1675*L1675,2)</f>
        <v>0</v>
      </c>
    </row>
    <row r="1676" spans="1:13" ht="45" x14ac:dyDescent="0.25">
      <c r="A1676" s="20"/>
      <c r="B1676" s="20"/>
      <c r="C1676" s="20"/>
      <c r="D1676" s="19" t="s">
        <v>261</v>
      </c>
      <c r="E1676" s="20"/>
      <c r="F1676" s="20"/>
      <c r="G1676" s="20"/>
      <c r="H1676" s="20"/>
      <c r="I1676" s="20"/>
      <c r="J1676" s="20"/>
      <c r="K1676" s="20"/>
      <c r="L1676" s="20"/>
      <c r="M1676" s="48"/>
    </row>
    <row r="1677" spans="1:13" x14ac:dyDescent="0.25">
      <c r="A1677" s="17" t="s">
        <v>28</v>
      </c>
      <c r="B1677" s="18" t="s">
        <v>21</v>
      </c>
      <c r="C1677" s="18" t="s">
        <v>29</v>
      </c>
      <c r="D1677" s="19" t="s">
        <v>30</v>
      </c>
      <c r="E1677" s="20"/>
      <c r="F1677" s="20"/>
      <c r="G1677" s="20"/>
      <c r="H1677" s="20"/>
      <c r="I1677" s="20"/>
      <c r="J1677" s="20"/>
      <c r="K1677" s="31">
        <v>0</v>
      </c>
      <c r="L1677" s="25">
        <v>29.99</v>
      </c>
      <c r="M1677" s="47">
        <f>ROUND(K1677*L1677,2)</f>
        <v>0</v>
      </c>
    </row>
    <row r="1678" spans="1:13" ht="45" x14ac:dyDescent="0.25">
      <c r="A1678" s="20"/>
      <c r="B1678" s="20"/>
      <c r="C1678" s="20"/>
      <c r="D1678" s="19" t="s">
        <v>31</v>
      </c>
      <c r="E1678" s="20"/>
      <c r="F1678" s="20"/>
      <c r="G1678" s="20"/>
      <c r="H1678" s="20"/>
      <c r="I1678" s="20"/>
      <c r="J1678" s="20"/>
      <c r="K1678" s="20"/>
      <c r="L1678" s="20"/>
      <c r="M1678" s="48"/>
    </row>
    <row r="1679" spans="1:13" x14ac:dyDescent="0.25">
      <c r="A1679" s="17" t="s">
        <v>210</v>
      </c>
      <c r="B1679" s="18" t="s">
        <v>21</v>
      </c>
      <c r="C1679" s="18" t="s">
        <v>29</v>
      </c>
      <c r="D1679" s="19" t="s">
        <v>211</v>
      </c>
      <c r="E1679" s="20"/>
      <c r="F1679" s="20"/>
      <c r="G1679" s="20"/>
      <c r="H1679" s="20"/>
      <c r="I1679" s="20"/>
      <c r="J1679" s="20"/>
      <c r="K1679" s="31">
        <v>0</v>
      </c>
      <c r="L1679" s="25">
        <v>35.99</v>
      </c>
      <c r="M1679" s="47">
        <f>ROUND(K1679*L1679,2)</f>
        <v>0</v>
      </c>
    </row>
    <row r="1680" spans="1:13" ht="56.25" x14ac:dyDescent="0.25">
      <c r="A1680" s="20"/>
      <c r="B1680" s="20"/>
      <c r="C1680" s="20"/>
      <c r="D1680" s="19" t="s">
        <v>212</v>
      </c>
      <c r="E1680" s="20"/>
      <c r="F1680" s="20"/>
      <c r="G1680" s="20"/>
      <c r="H1680" s="20"/>
      <c r="I1680" s="20"/>
      <c r="J1680" s="20"/>
      <c r="K1680" s="20"/>
      <c r="L1680" s="20"/>
      <c r="M1680" s="48"/>
    </row>
    <row r="1681" spans="1:13" x14ac:dyDescent="0.25">
      <c r="A1681" s="17" t="s">
        <v>98</v>
      </c>
      <c r="B1681" s="18" t="s">
        <v>21</v>
      </c>
      <c r="C1681" s="18" t="s">
        <v>29</v>
      </c>
      <c r="D1681" s="19" t="s">
        <v>99</v>
      </c>
      <c r="E1681" s="20"/>
      <c r="F1681" s="20"/>
      <c r="G1681" s="20"/>
      <c r="H1681" s="20"/>
      <c r="I1681" s="20"/>
      <c r="J1681" s="20"/>
      <c r="K1681" s="31">
        <v>0</v>
      </c>
      <c r="L1681" s="25">
        <v>57.61</v>
      </c>
      <c r="M1681" s="47">
        <f>ROUND(K1681*L1681,2)</f>
        <v>0</v>
      </c>
    </row>
    <row r="1682" spans="1:13" ht="33.75" x14ac:dyDescent="0.25">
      <c r="A1682" s="20"/>
      <c r="B1682" s="20"/>
      <c r="C1682" s="20"/>
      <c r="D1682" s="19" t="s">
        <v>100</v>
      </c>
      <c r="E1682" s="20"/>
      <c r="F1682" s="20"/>
      <c r="G1682" s="20"/>
      <c r="H1682" s="20"/>
      <c r="I1682" s="20"/>
      <c r="J1682" s="20"/>
      <c r="K1682" s="20"/>
      <c r="L1682" s="20"/>
      <c r="M1682" s="48"/>
    </row>
    <row r="1683" spans="1:13" x14ac:dyDescent="0.25">
      <c r="A1683" s="17" t="s">
        <v>374</v>
      </c>
      <c r="B1683" s="18" t="s">
        <v>21</v>
      </c>
      <c r="C1683" s="18" t="s">
        <v>59</v>
      </c>
      <c r="D1683" s="19" t="s">
        <v>375</v>
      </c>
      <c r="E1683" s="20"/>
      <c r="F1683" s="20"/>
      <c r="G1683" s="20"/>
      <c r="H1683" s="20"/>
      <c r="I1683" s="20"/>
      <c r="J1683" s="20"/>
      <c r="K1683" s="31">
        <v>0</v>
      </c>
      <c r="L1683" s="25">
        <v>283.76</v>
      </c>
      <c r="M1683" s="47">
        <f>ROUND(K1683*L1683,2)</f>
        <v>0</v>
      </c>
    </row>
    <row r="1684" spans="1:13" ht="67.5" x14ac:dyDescent="0.25">
      <c r="A1684" s="20"/>
      <c r="B1684" s="20"/>
      <c r="C1684" s="20"/>
      <c r="D1684" s="19" t="s">
        <v>376</v>
      </c>
      <c r="E1684" s="20"/>
      <c r="F1684" s="20"/>
      <c r="G1684" s="20"/>
      <c r="H1684" s="20"/>
      <c r="I1684" s="20"/>
      <c r="J1684" s="20"/>
      <c r="K1684" s="20"/>
      <c r="L1684" s="20"/>
      <c r="M1684" s="48"/>
    </row>
    <row r="1685" spans="1:13" ht="22.5" x14ac:dyDescent="0.25">
      <c r="A1685" s="17" t="s">
        <v>88</v>
      </c>
      <c r="B1685" s="18" t="s">
        <v>21</v>
      </c>
      <c r="C1685" s="18" t="s">
        <v>59</v>
      </c>
      <c r="D1685" s="19" t="s">
        <v>89</v>
      </c>
      <c r="E1685" s="20"/>
      <c r="F1685" s="20"/>
      <c r="G1685" s="20"/>
      <c r="H1685" s="20"/>
      <c r="I1685" s="20"/>
      <c r="J1685" s="20"/>
      <c r="K1685" s="31">
        <v>0</v>
      </c>
      <c r="L1685" s="25">
        <v>340.51</v>
      </c>
      <c r="M1685" s="47">
        <f>ROUND(K1685*L1685,2)</f>
        <v>0</v>
      </c>
    </row>
    <row r="1686" spans="1:13" ht="78.75" x14ac:dyDescent="0.25">
      <c r="A1686" s="20"/>
      <c r="B1686" s="20"/>
      <c r="C1686" s="20"/>
      <c r="D1686" s="19" t="s">
        <v>90</v>
      </c>
      <c r="E1686" s="20"/>
      <c r="F1686" s="20"/>
      <c r="G1686" s="20"/>
      <c r="H1686" s="20"/>
      <c r="I1686" s="20"/>
      <c r="J1686" s="20"/>
      <c r="K1686" s="20"/>
      <c r="L1686" s="20"/>
      <c r="M1686" s="48"/>
    </row>
    <row r="1687" spans="1:13" x14ac:dyDescent="0.25">
      <c r="A1687" s="17" t="s">
        <v>231</v>
      </c>
      <c r="B1687" s="18" t="s">
        <v>21</v>
      </c>
      <c r="C1687" s="18" t="s">
        <v>59</v>
      </c>
      <c r="D1687" s="19" t="s">
        <v>232</v>
      </c>
      <c r="E1687" s="20"/>
      <c r="F1687" s="20"/>
      <c r="G1687" s="20"/>
      <c r="H1687" s="20"/>
      <c r="I1687" s="20"/>
      <c r="J1687" s="20"/>
      <c r="K1687" s="31">
        <v>0</v>
      </c>
      <c r="L1687" s="25">
        <v>545.1</v>
      </c>
      <c r="M1687" s="47">
        <f>ROUND(K1687*L1687,2)</f>
        <v>0</v>
      </c>
    </row>
    <row r="1688" spans="1:13" ht="56.25" x14ac:dyDescent="0.25">
      <c r="A1688" s="20"/>
      <c r="B1688" s="20"/>
      <c r="C1688" s="20"/>
      <c r="D1688" s="19" t="s">
        <v>233</v>
      </c>
      <c r="E1688" s="20"/>
      <c r="F1688" s="20"/>
      <c r="G1688" s="20"/>
      <c r="H1688" s="20"/>
      <c r="I1688" s="20"/>
      <c r="J1688" s="20"/>
      <c r="K1688" s="20"/>
      <c r="L1688" s="20"/>
      <c r="M1688" s="48"/>
    </row>
    <row r="1689" spans="1:13" x14ac:dyDescent="0.25">
      <c r="A1689" s="17" t="s">
        <v>379</v>
      </c>
      <c r="B1689" s="18" t="s">
        <v>21</v>
      </c>
      <c r="C1689" s="18" t="s">
        <v>59</v>
      </c>
      <c r="D1689" s="19" t="s">
        <v>380</v>
      </c>
      <c r="E1689" s="20"/>
      <c r="F1689" s="20"/>
      <c r="G1689" s="20"/>
      <c r="H1689" s="20"/>
      <c r="I1689" s="20"/>
      <c r="J1689" s="20"/>
      <c r="K1689" s="31">
        <v>0</v>
      </c>
      <c r="L1689" s="25">
        <v>252.23</v>
      </c>
      <c r="M1689" s="47">
        <f>ROUND(K1689*L1689,2)</f>
        <v>0</v>
      </c>
    </row>
    <row r="1690" spans="1:13" ht="67.5" x14ac:dyDescent="0.25">
      <c r="A1690" s="20"/>
      <c r="B1690" s="20"/>
      <c r="C1690" s="20"/>
      <c r="D1690" s="19" t="s">
        <v>381</v>
      </c>
      <c r="E1690" s="20"/>
      <c r="F1690" s="20"/>
      <c r="G1690" s="20"/>
      <c r="H1690" s="20"/>
      <c r="I1690" s="20"/>
      <c r="J1690" s="20"/>
      <c r="K1690" s="20"/>
      <c r="L1690" s="20"/>
      <c r="M1690" s="48"/>
    </row>
    <row r="1691" spans="1:13" ht="22.5" x14ac:dyDescent="0.25">
      <c r="A1691" s="17" t="s">
        <v>182</v>
      </c>
      <c r="B1691" s="18" t="s">
        <v>21</v>
      </c>
      <c r="C1691" s="18" t="s">
        <v>59</v>
      </c>
      <c r="D1691" s="19" t="s">
        <v>183</v>
      </c>
      <c r="E1691" s="20"/>
      <c r="F1691" s="20"/>
      <c r="G1691" s="20"/>
      <c r="H1691" s="20"/>
      <c r="I1691" s="20"/>
      <c r="J1691" s="20"/>
      <c r="K1691" s="31">
        <v>0</v>
      </c>
      <c r="L1691" s="25">
        <v>302.68</v>
      </c>
      <c r="M1691" s="47">
        <f>ROUND(K1691*L1691,2)</f>
        <v>0</v>
      </c>
    </row>
    <row r="1692" spans="1:13" ht="78.75" x14ac:dyDescent="0.25">
      <c r="A1692" s="20"/>
      <c r="B1692" s="20"/>
      <c r="C1692" s="20"/>
      <c r="D1692" s="19" t="s">
        <v>184</v>
      </c>
      <c r="E1692" s="20"/>
      <c r="F1692" s="20"/>
      <c r="G1692" s="20"/>
      <c r="H1692" s="20"/>
      <c r="I1692" s="20"/>
      <c r="J1692" s="20"/>
      <c r="K1692" s="20"/>
      <c r="L1692" s="20"/>
      <c r="M1692" s="48"/>
    </row>
    <row r="1693" spans="1:13" x14ac:dyDescent="0.25">
      <c r="A1693" s="17" t="s">
        <v>441</v>
      </c>
      <c r="B1693" s="18" t="s">
        <v>21</v>
      </c>
      <c r="C1693" s="18" t="s">
        <v>59</v>
      </c>
      <c r="D1693" s="19" t="s">
        <v>442</v>
      </c>
      <c r="E1693" s="20"/>
      <c r="F1693" s="20"/>
      <c r="G1693" s="20"/>
      <c r="H1693" s="20"/>
      <c r="I1693" s="20"/>
      <c r="J1693" s="20"/>
      <c r="K1693" s="31">
        <v>0</v>
      </c>
      <c r="L1693" s="25">
        <v>484.53</v>
      </c>
      <c r="M1693" s="47">
        <f>ROUND(K1693*L1693,2)</f>
        <v>0</v>
      </c>
    </row>
    <row r="1694" spans="1:13" ht="56.25" x14ac:dyDescent="0.25">
      <c r="A1694" s="20"/>
      <c r="B1694" s="20"/>
      <c r="C1694" s="20"/>
      <c r="D1694" s="19" t="s">
        <v>443</v>
      </c>
      <c r="E1694" s="20"/>
      <c r="F1694" s="20"/>
      <c r="G1694" s="20"/>
      <c r="H1694" s="20"/>
      <c r="I1694" s="20"/>
      <c r="J1694" s="20"/>
      <c r="K1694" s="20"/>
      <c r="L1694" s="20"/>
      <c r="M1694" s="48"/>
    </row>
    <row r="1695" spans="1:13" x14ac:dyDescent="0.25">
      <c r="A1695" s="17" t="s">
        <v>386</v>
      </c>
      <c r="B1695" s="18" t="s">
        <v>21</v>
      </c>
      <c r="C1695" s="18" t="s">
        <v>113</v>
      </c>
      <c r="D1695" s="19" t="s">
        <v>387</v>
      </c>
      <c r="E1695" s="20"/>
      <c r="F1695" s="20"/>
      <c r="G1695" s="20"/>
      <c r="H1695" s="20"/>
      <c r="I1695" s="20"/>
      <c r="J1695" s="20"/>
      <c r="K1695" s="31">
        <v>0</v>
      </c>
      <c r="L1695" s="25">
        <v>34.200000000000003</v>
      </c>
      <c r="M1695" s="47">
        <f>ROUND(K1695*L1695,2)</f>
        <v>0</v>
      </c>
    </row>
    <row r="1696" spans="1:13" ht="33.75" x14ac:dyDescent="0.25">
      <c r="A1696" s="20"/>
      <c r="B1696" s="20"/>
      <c r="C1696" s="20"/>
      <c r="D1696" s="19" t="s">
        <v>388</v>
      </c>
      <c r="E1696" s="20"/>
      <c r="F1696" s="20"/>
      <c r="G1696" s="20"/>
      <c r="H1696" s="20"/>
      <c r="I1696" s="20"/>
      <c r="J1696" s="20"/>
      <c r="K1696" s="20"/>
      <c r="L1696" s="20"/>
      <c r="M1696" s="48"/>
    </row>
    <row r="1697" spans="1:13" x14ac:dyDescent="0.25">
      <c r="A1697" s="17" t="s">
        <v>445</v>
      </c>
      <c r="B1697" s="18" t="s">
        <v>21</v>
      </c>
      <c r="C1697" s="18" t="s">
        <v>113</v>
      </c>
      <c r="D1697" s="19" t="s">
        <v>446</v>
      </c>
      <c r="E1697" s="20"/>
      <c r="F1697" s="20"/>
      <c r="G1697" s="20"/>
      <c r="H1697" s="20"/>
      <c r="I1697" s="20"/>
      <c r="J1697" s="20"/>
      <c r="K1697" s="31">
        <v>0</v>
      </c>
      <c r="L1697" s="25">
        <v>46.99</v>
      </c>
      <c r="M1697" s="47">
        <f>ROUND(K1697*L1697,2)</f>
        <v>0</v>
      </c>
    </row>
    <row r="1698" spans="1:13" ht="33.75" x14ac:dyDescent="0.25">
      <c r="A1698" s="20"/>
      <c r="B1698" s="20"/>
      <c r="C1698" s="20"/>
      <c r="D1698" s="19" t="s">
        <v>447</v>
      </c>
      <c r="E1698" s="20"/>
      <c r="F1698" s="20"/>
      <c r="G1698" s="20"/>
      <c r="H1698" s="20"/>
      <c r="I1698" s="20"/>
      <c r="J1698" s="20"/>
      <c r="K1698" s="20"/>
      <c r="L1698" s="20"/>
      <c r="M1698" s="48"/>
    </row>
    <row r="1699" spans="1:13" x14ac:dyDescent="0.25">
      <c r="A1699" s="17" t="s">
        <v>297</v>
      </c>
      <c r="B1699" s="18" t="s">
        <v>21</v>
      </c>
      <c r="C1699" s="18" t="s">
        <v>113</v>
      </c>
      <c r="D1699" s="19" t="s">
        <v>298</v>
      </c>
      <c r="E1699" s="20"/>
      <c r="F1699" s="20"/>
      <c r="G1699" s="20"/>
      <c r="H1699" s="20"/>
      <c r="I1699" s="20"/>
      <c r="J1699" s="20"/>
      <c r="K1699" s="31">
        <v>0</v>
      </c>
      <c r="L1699" s="25">
        <v>99.5</v>
      </c>
      <c r="M1699" s="47">
        <f>ROUND(K1699*L1699,2)</f>
        <v>0</v>
      </c>
    </row>
    <row r="1700" spans="1:13" ht="33.75" x14ac:dyDescent="0.25">
      <c r="A1700" s="20"/>
      <c r="B1700" s="20"/>
      <c r="C1700" s="20"/>
      <c r="D1700" s="19" t="s">
        <v>299</v>
      </c>
      <c r="E1700" s="20"/>
      <c r="F1700" s="20"/>
      <c r="G1700" s="20"/>
      <c r="H1700" s="20"/>
      <c r="I1700" s="20"/>
      <c r="J1700" s="20"/>
      <c r="K1700" s="20"/>
      <c r="L1700" s="20"/>
      <c r="M1700" s="48"/>
    </row>
    <row r="1701" spans="1:13" x14ac:dyDescent="0.25">
      <c r="A1701" s="17" t="s">
        <v>448</v>
      </c>
      <c r="B1701" s="18" t="s">
        <v>21</v>
      </c>
      <c r="C1701" s="18" t="s">
        <v>113</v>
      </c>
      <c r="D1701" s="19" t="s">
        <v>449</v>
      </c>
      <c r="E1701" s="20"/>
      <c r="F1701" s="20"/>
      <c r="G1701" s="20"/>
      <c r="H1701" s="20"/>
      <c r="I1701" s="20"/>
      <c r="J1701" s="20"/>
      <c r="K1701" s="31">
        <v>0</v>
      </c>
      <c r="L1701" s="25">
        <v>112</v>
      </c>
      <c r="M1701" s="47">
        <f>ROUND(K1701*L1701,2)</f>
        <v>0</v>
      </c>
    </row>
    <row r="1702" spans="1:13" ht="33.75" x14ac:dyDescent="0.25">
      <c r="A1702" s="20"/>
      <c r="B1702" s="20"/>
      <c r="C1702" s="20"/>
      <c r="D1702" s="19" t="s">
        <v>450</v>
      </c>
      <c r="E1702" s="20"/>
      <c r="F1702" s="20"/>
      <c r="G1702" s="20"/>
      <c r="H1702" s="20"/>
      <c r="I1702" s="20"/>
      <c r="J1702" s="20"/>
      <c r="K1702" s="20"/>
      <c r="L1702" s="20"/>
      <c r="M1702" s="48"/>
    </row>
    <row r="1703" spans="1:13" x14ac:dyDescent="0.25">
      <c r="A1703" s="17" t="s">
        <v>420</v>
      </c>
      <c r="B1703" s="18" t="s">
        <v>21</v>
      </c>
      <c r="C1703" s="18" t="s">
        <v>113</v>
      </c>
      <c r="D1703" s="19" t="s">
        <v>421</v>
      </c>
      <c r="E1703" s="20"/>
      <c r="F1703" s="20"/>
      <c r="G1703" s="20"/>
      <c r="H1703" s="20"/>
      <c r="I1703" s="20"/>
      <c r="J1703" s="20"/>
      <c r="K1703" s="31">
        <v>0</v>
      </c>
      <c r="L1703" s="25">
        <v>126.21</v>
      </c>
      <c r="M1703" s="47">
        <f>ROUND(K1703*L1703,2)</f>
        <v>0</v>
      </c>
    </row>
    <row r="1704" spans="1:13" ht="22.5" x14ac:dyDescent="0.25">
      <c r="A1704" s="20"/>
      <c r="B1704" s="20"/>
      <c r="C1704" s="20"/>
      <c r="D1704" s="19" t="s">
        <v>422</v>
      </c>
      <c r="E1704" s="20"/>
      <c r="F1704" s="20"/>
      <c r="G1704" s="20"/>
      <c r="H1704" s="20"/>
      <c r="I1704" s="20"/>
      <c r="J1704" s="20"/>
      <c r="K1704" s="20"/>
      <c r="L1704" s="20"/>
      <c r="M1704" s="48"/>
    </row>
    <row r="1705" spans="1:13" x14ac:dyDescent="0.25">
      <c r="A1705" s="17" t="s">
        <v>49</v>
      </c>
      <c r="B1705" s="18" t="s">
        <v>21</v>
      </c>
      <c r="C1705" s="18" t="s">
        <v>29</v>
      </c>
      <c r="D1705" s="19" t="s">
        <v>50</v>
      </c>
      <c r="E1705" s="20"/>
      <c r="F1705" s="20"/>
      <c r="G1705" s="20"/>
      <c r="H1705" s="20"/>
      <c r="I1705" s="20"/>
      <c r="J1705" s="20"/>
      <c r="K1705" s="31">
        <v>0</v>
      </c>
      <c r="L1705" s="25">
        <v>217.15</v>
      </c>
      <c r="M1705" s="47">
        <f>ROUND(K1705*L1705,2)</f>
        <v>0</v>
      </c>
    </row>
    <row r="1706" spans="1:13" ht="45" x14ac:dyDescent="0.25">
      <c r="A1706" s="20"/>
      <c r="B1706" s="20"/>
      <c r="C1706" s="20"/>
      <c r="D1706" s="19" t="s">
        <v>51</v>
      </c>
      <c r="E1706" s="20"/>
      <c r="F1706" s="20"/>
      <c r="G1706" s="20"/>
      <c r="H1706" s="20"/>
      <c r="I1706" s="20"/>
      <c r="J1706" s="20"/>
      <c r="K1706" s="20"/>
      <c r="L1706" s="20"/>
      <c r="M1706" s="48"/>
    </row>
    <row r="1707" spans="1:13" x14ac:dyDescent="0.25">
      <c r="A1707" s="17" t="s">
        <v>135</v>
      </c>
      <c r="B1707" s="18" t="s">
        <v>21</v>
      </c>
      <c r="C1707" s="18" t="s">
        <v>29</v>
      </c>
      <c r="D1707" s="19" t="s">
        <v>136</v>
      </c>
      <c r="E1707" s="20"/>
      <c r="F1707" s="20"/>
      <c r="G1707" s="20"/>
      <c r="H1707" s="20"/>
      <c r="I1707" s="20"/>
      <c r="J1707" s="20"/>
      <c r="K1707" s="31">
        <v>0</v>
      </c>
      <c r="L1707" s="25">
        <v>260.58</v>
      </c>
      <c r="M1707" s="47">
        <f>ROUND(K1707*L1707,2)</f>
        <v>0</v>
      </c>
    </row>
    <row r="1708" spans="1:13" ht="56.25" x14ac:dyDescent="0.25">
      <c r="A1708" s="20"/>
      <c r="B1708" s="20"/>
      <c r="C1708" s="20"/>
      <c r="D1708" s="19" t="s">
        <v>137</v>
      </c>
      <c r="E1708" s="20"/>
      <c r="F1708" s="20"/>
      <c r="G1708" s="20"/>
      <c r="H1708" s="20"/>
      <c r="I1708" s="20"/>
      <c r="J1708" s="20"/>
      <c r="K1708" s="20"/>
      <c r="L1708" s="20"/>
      <c r="M1708" s="48"/>
    </row>
    <row r="1709" spans="1:13" x14ac:dyDescent="0.25">
      <c r="A1709" s="17" t="s">
        <v>255</v>
      </c>
      <c r="B1709" s="18" t="s">
        <v>21</v>
      </c>
      <c r="C1709" s="18" t="s">
        <v>29</v>
      </c>
      <c r="D1709" s="19" t="s">
        <v>256</v>
      </c>
      <c r="E1709" s="20"/>
      <c r="F1709" s="20"/>
      <c r="G1709" s="20"/>
      <c r="H1709" s="20"/>
      <c r="I1709" s="20"/>
      <c r="J1709" s="20"/>
      <c r="K1709" s="31">
        <v>0</v>
      </c>
      <c r="L1709" s="25">
        <v>283</v>
      </c>
      <c r="M1709" s="47">
        <f>ROUND(K1709*L1709,2)</f>
        <v>0</v>
      </c>
    </row>
    <row r="1710" spans="1:13" ht="45" x14ac:dyDescent="0.25">
      <c r="A1710" s="20"/>
      <c r="B1710" s="20"/>
      <c r="C1710" s="20"/>
      <c r="D1710" s="19" t="s">
        <v>257</v>
      </c>
      <c r="E1710" s="20"/>
      <c r="F1710" s="20"/>
      <c r="G1710" s="20"/>
      <c r="H1710" s="20"/>
      <c r="I1710" s="20"/>
      <c r="J1710" s="20"/>
      <c r="K1710" s="20"/>
      <c r="L1710" s="20"/>
      <c r="M1710" s="48"/>
    </row>
    <row r="1711" spans="1:13" x14ac:dyDescent="0.25">
      <c r="A1711" s="17" t="s">
        <v>187</v>
      </c>
      <c r="B1711" s="18" t="s">
        <v>21</v>
      </c>
      <c r="C1711" s="18" t="s">
        <v>64</v>
      </c>
      <c r="D1711" s="19" t="s">
        <v>188</v>
      </c>
      <c r="E1711" s="20"/>
      <c r="F1711" s="20"/>
      <c r="G1711" s="20"/>
      <c r="H1711" s="20"/>
      <c r="I1711" s="20"/>
      <c r="J1711" s="20"/>
      <c r="K1711" s="31">
        <v>0</v>
      </c>
      <c r="L1711" s="25">
        <v>114.25</v>
      </c>
      <c r="M1711" s="47">
        <f>ROUND(K1711*L1711,2)</f>
        <v>0</v>
      </c>
    </row>
    <row r="1712" spans="1:13" ht="67.5" x14ac:dyDescent="0.25">
      <c r="A1712" s="20"/>
      <c r="B1712" s="20"/>
      <c r="C1712" s="20"/>
      <c r="D1712" s="19" t="s">
        <v>189</v>
      </c>
      <c r="E1712" s="20"/>
      <c r="F1712" s="20"/>
      <c r="G1712" s="20"/>
      <c r="H1712" s="20"/>
      <c r="I1712" s="20"/>
      <c r="J1712" s="20"/>
      <c r="K1712" s="20"/>
      <c r="L1712" s="20"/>
      <c r="M1712" s="48"/>
    </row>
    <row r="1713" spans="1:13" x14ac:dyDescent="0.25">
      <c r="A1713" s="17" t="s">
        <v>68</v>
      </c>
      <c r="B1713" s="18" t="s">
        <v>21</v>
      </c>
      <c r="C1713" s="18" t="s">
        <v>59</v>
      </c>
      <c r="D1713" s="19" t="s">
        <v>69</v>
      </c>
      <c r="E1713" s="20"/>
      <c r="F1713" s="20"/>
      <c r="G1713" s="20"/>
      <c r="H1713" s="20"/>
      <c r="I1713" s="20"/>
      <c r="J1713" s="20"/>
      <c r="K1713" s="31">
        <v>0</v>
      </c>
      <c r="L1713" s="25">
        <v>70</v>
      </c>
      <c r="M1713" s="47">
        <f>ROUND(K1713*L1713,2)</f>
        <v>0</v>
      </c>
    </row>
    <row r="1714" spans="1:13" ht="90" x14ac:dyDescent="0.25">
      <c r="A1714" s="20"/>
      <c r="B1714" s="20"/>
      <c r="C1714" s="20"/>
      <c r="D1714" s="19" t="s">
        <v>70</v>
      </c>
      <c r="E1714" s="20"/>
      <c r="F1714" s="20"/>
      <c r="G1714" s="20"/>
      <c r="H1714" s="20"/>
      <c r="I1714" s="20"/>
      <c r="J1714" s="20"/>
      <c r="K1714" s="20"/>
      <c r="L1714" s="20"/>
      <c r="M1714" s="48"/>
    </row>
    <row r="1715" spans="1:13" x14ac:dyDescent="0.25">
      <c r="A1715" s="17" t="s">
        <v>481</v>
      </c>
      <c r="B1715" s="18" t="s">
        <v>21</v>
      </c>
      <c r="C1715" s="18" t="s">
        <v>29</v>
      </c>
      <c r="D1715" s="19" t="s">
        <v>482</v>
      </c>
      <c r="E1715" s="20"/>
      <c r="F1715" s="20"/>
      <c r="G1715" s="20"/>
      <c r="H1715" s="20"/>
      <c r="I1715" s="20"/>
      <c r="J1715" s="20"/>
      <c r="K1715" s="31">
        <v>0</v>
      </c>
      <c r="L1715" s="25">
        <v>35</v>
      </c>
      <c r="M1715" s="47">
        <f>ROUND(K1715*L1715,2)</f>
        <v>0</v>
      </c>
    </row>
    <row r="1716" spans="1:13" ht="33.75" x14ac:dyDescent="0.25">
      <c r="A1716" s="20"/>
      <c r="B1716" s="20"/>
      <c r="C1716" s="20"/>
      <c r="D1716" s="19" t="s">
        <v>483</v>
      </c>
      <c r="E1716" s="20"/>
      <c r="F1716" s="20"/>
      <c r="G1716" s="20"/>
      <c r="H1716" s="20"/>
      <c r="I1716" s="20"/>
      <c r="J1716" s="20"/>
      <c r="K1716" s="20"/>
      <c r="L1716" s="20"/>
      <c r="M1716" s="48"/>
    </row>
    <row r="1717" spans="1:13" x14ac:dyDescent="0.25">
      <c r="A1717" s="17" t="s">
        <v>451</v>
      </c>
      <c r="B1717" s="18" t="s">
        <v>21</v>
      </c>
      <c r="C1717" s="18" t="s">
        <v>59</v>
      </c>
      <c r="D1717" s="19" t="s">
        <v>452</v>
      </c>
      <c r="E1717" s="20"/>
      <c r="F1717" s="20"/>
      <c r="G1717" s="20"/>
      <c r="H1717" s="20"/>
      <c r="I1717" s="20"/>
      <c r="J1717" s="20"/>
      <c r="K1717" s="31">
        <v>0</v>
      </c>
      <c r="L1717" s="25">
        <v>325</v>
      </c>
      <c r="M1717" s="47">
        <f>ROUND(K1717*L1717,2)</f>
        <v>0</v>
      </c>
    </row>
    <row r="1718" spans="1:13" ht="45" x14ac:dyDescent="0.25">
      <c r="A1718" s="20"/>
      <c r="B1718" s="20"/>
      <c r="C1718" s="20"/>
      <c r="D1718" s="19" t="s">
        <v>453</v>
      </c>
      <c r="E1718" s="20"/>
      <c r="F1718" s="20"/>
      <c r="G1718" s="20"/>
      <c r="H1718" s="20"/>
      <c r="I1718" s="20"/>
      <c r="J1718" s="20"/>
      <c r="K1718" s="20"/>
      <c r="L1718" s="20"/>
      <c r="M1718" s="48"/>
    </row>
    <row r="1719" spans="1:13" x14ac:dyDescent="0.25">
      <c r="A1719" s="20"/>
      <c r="B1719" s="20"/>
      <c r="C1719" s="20"/>
      <c r="D1719" s="23"/>
      <c r="E1719" s="20"/>
      <c r="F1719" s="20"/>
      <c r="G1719" s="20"/>
      <c r="H1719" s="20"/>
      <c r="I1719" s="20"/>
      <c r="J1719" s="26" t="s">
        <v>514</v>
      </c>
      <c r="K1719" s="31">
        <v>1</v>
      </c>
      <c r="L1719" s="25">
        <v>0</v>
      </c>
      <c r="M1719" s="49">
        <f>ROUND(K1719*L1719,2)</f>
        <v>0</v>
      </c>
    </row>
    <row r="1720" spans="1:13" x14ac:dyDescent="0.25">
      <c r="A1720" s="29"/>
      <c r="B1720" s="29"/>
      <c r="C1720" s="29"/>
      <c r="D1720" s="30"/>
      <c r="E1720" s="29"/>
      <c r="F1720" s="29"/>
      <c r="G1720" s="29"/>
      <c r="H1720" s="29"/>
      <c r="I1720" s="29"/>
      <c r="J1720" s="29"/>
      <c r="K1720" s="29"/>
      <c r="L1720" s="29"/>
      <c r="M1720" s="50"/>
    </row>
    <row r="1721" spans="1:13" x14ac:dyDescent="0.25">
      <c r="A1721" s="20"/>
      <c r="B1721" s="20"/>
      <c r="C1721" s="20"/>
      <c r="D1721" s="23"/>
      <c r="E1721" s="20"/>
      <c r="F1721" s="20"/>
      <c r="G1721" s="20"/>
      <c r="H1721" s="20"/>
      <c r="I1721" s="20"/>
      <c r="J1721" s="26" t="s">
        <v>515</v>
      </c>
      <c r="K1721" s="32">
        <v>1</v>
      </c>
      <c r="L1721" s="28">
        <f>M1636</f>
        <v>0</v>
      </c>
      <c r="M1721" s="49">
        <f>ROUND(K1721*L1721,2)</f>
        <v>0</v>
      </c>
    </row>
    <row r="1722" spans="1:13" x14ac:dyDescent="0.25">
      <c r="A1722" s="29"/>
      <c r="B1722" s="29"/>
      <c r="C1722" s="29"/>
      <c r="D1722" s="30"/>
      <c r="E1722" s="29"/>
      <c r="F1722" s="29"/>
      <c r="G1722" s="29"/>
      <c r="H1722" s="29"/>
      <c r="I1722" s="29"/>
      <c r="J1722" s="29"/>
      <c r="K1722" s="29"/>
      <c r="L1722" s="29"/>
      <c r="M1722" s="50"/>
    </row>
    <row r="1723" spans="1:13" collapsed="1" x14ac:dyDescent="0.25">
      <c r="A1723" s="7" t="s">
        <v>516</v>
      </c>
      <c r="B1723" s="7" t="s">
        <v>15</v>
      </c>
      <c r="C1723" s="7" t="s">
        <v>16</v>
      </c>
      <c r="D1723" s="8" t="s">
        <v>517</v>
      </c>
      <c r="E1723" s="9"/>
      <c r="F1723" s="9"/>
      <c r="G1723" s="9"/>
      <c r="H1723" s="9"/>
      <c r="I1723" s="9"/>
      <c r="J1723" s="9"/>
      <c r="K1723" s="10">
        <f>K1725</f>
        <v>1</v>
      </c>
      <c r="L1723" s="11">
        <f>L1725</f>
        <v>0</v>
      </c>
      <c r="M1723" s="45">
        <f>M1725</f>
        <v>0</v>
      </c>
    </row>
    <row r="1724" spans="1:13" x14ac:dyDescent="0.25">
      <c r="A1724" s="12" t="s">
        <v>518</v>
      </c>
      <c r="B1724" s="12" t="s">
        <v>15</v>
      </c>
      <c r="C1724" s="12" t="s">
        <v>16</v>
      </c>
      <c r="D1724" s="13" t="s">
        <v>19</v>
      </c>
      <c r="E1724" s="14"/>
      <c r="F1724" s="14"/>
      <c r="G1724" s="14"/>
      <c r="H1724" s="14"/>
      <c r="I1724" s="14"/>
      <c r="J1724" s="14"/>
      <c r="K1724" s="35">
        <v>1</v>
      </c>
      <c r="L1724" s="36">
        <v>0</v>
      </c>
      <c r="M1724" s="46">
        <f>ROUND(K1724*L1724,2)</f>
        <v>0</v>
      </c>
    </row>
    <row r="1725" spans="1:13" x14ac:dyDescent="0.25">
      <c r="A1725" s="20"/>
      <c r="B1725" s="20"/>
      <c r="C1725" s="20"/>
      <c r="D1725" s="23"/>
      <c r="E1725" s="20"/>
      <c r="F1725" s="20"/>
      <c r="G1725" s="20"/>
      <c r="H1725" s="20"/>
      <c r="I1725" s="20"/>
      <c r="J1725" s="26" t="s">
        <v>519</v>
      </c>
      <c r="K1725" s="32">
        <v>1</v>
      </c>
      <c r="L1725" s="28">
        <f>M1724</f>
        <v>0</v>
      </c>
      <c r="M1725" s="49">
        <f>ROUND(K1725*L1725,2)</f>
        <v>0</v>
      </c>
    </row>
    <row r="1726" spans="1:13" x14ac:dyDescent="0.25">
      <c r="A1726" s="29"/>
      <c r="B1726" s="29"/>
      <c r="C1726" s="29"/>
      <c r="D1726" s="30"/>
      <c r="E1726" s="29"/>
      <c r="F1726" s="29"/>
      <c r="G1726" s="29"/>
      <c r="H1726" s="29"/>
      <c r="I1726" s="29"/>
      <c r="J1726" s="29"/>
      <c r="K1726" s="29"/>
      <c r="L1726" s="29"/>
      <c r="M1726" s="50"/>
    </row>
    <row r="1727" spans="1:13" collapsed="1" x14ac:dyDescent="0.25">
      <c r="A1727" s="7" t="s">
        <v>520</v>
      </c>
      <c r="B1727" s="7" t="s">
        <v>15</v>
      </c>
      <c r="C1727" s="7" t="s">
        <v>16</v>
      </c>
      <c r="D1727" s="8" t="s">
        <v>521</v>
      </c>
      <c r="E1727" s="9"/>
      <c r="F1727" s="9"/>
      <c r="G1727" s="9"/>
      <c r="H1727" s="9"/>
      <c r="I1727" s="9"/>
      <c r="J1727" s="9"/>
      <c r="K1727" s="10">
        <f>K1867</f>
        <v>1</v>
      </c>
      <c r="L1727" s="11">
        <f>L1867</f>
        <v>10457.379999999999</v>
      </c>
      <c r="M1727" s="45">
        <f>M1867</f>
        <v>10457.379999999999</v>
      </c>
    </row>
    <row r="1728" spans="1:13" x14ac:dyDescent="0.25">
      <c r="A1728" s="12" t="s">
        <v>522</v>
      </c>
      <c r="B1728" s="12" t="s">
        <v>15</v>
      </c>
      <c r="C1728" s="12" t="s">
        <v>16</v>
      </c>
      <c r="D1728" s="13" t="s">
        <v>19</v>
      </c>
      <c r="E1728" s="14"/>
      <c r="F1728" s="14"/>
      <c r="G1728" s="14"/>
      <c r="H1728" s="14"/>
      <c r="I1728" s="14"/>
      <c r="J1728" s="14"/>
      <c r="K1728" s="15">
        <f>K1865</f>
        <v>1</v>
      </c>
      <c r="L1728" s="16">
        <f>L1865</f>
        <v>10457.379999999999</v>
      </c>
      <c r="M1728" s="46">
        <f>M1865</f>
        <v>10457.379999999999</v>
      </c>
    </row>
    <row r="1729" spans="1:13" x14ac:dyDescent="0.25">
      <c r="A1729" s="17" t="s">
        <v>332</v>
      </c>
      <c r="B1729" s="18" t="s">
        <v>21</v>
      </c>
      <c r="C1729" s="18" t="s">
        <v>29</v>
      </c>
      <c r="D1729" s="19" t="s">
        <v>333</v>
      </c>
      <c r="E1729" s="20"/>
      <c r="F1729" s="20"/>
      <c r="G1729" s="20"/>
      <c r="H1729" s="20"/>
      <c r="I1729" s="20"/>
      <c r="J1729" s="20"/>
      <c r="K1729" s="21">
        <f>K1732</f>
        <v>4.5</v>
      </c>
      <c r="L1729" s="22">
        <f>L1732</f>
        <v>31.65</v>
      </c>
      <c r="M1729" s="47">
        <f>M1732</f>
        <v>142.43</v>
      </c>
    </row>
    <row r="1730" spans="1:13" ht="45" x14ac:dyDescent="0.25">
      <c r="A1730" s="20"/>
      <c r="B1730" s="20"/>
      <c r="C1730" s="20"/>
      <c r="D1730" s="19" t="s">
        <v>334</v>
      </c>
      <c r="E1730" s="20"/>
      <c r="F1730" s="20"/>
      <c r="G1730" s="20"/>
      <c r="H1730" s="20"/>
      <c r="I1730" s="20"/>
      <c r="J1730" s="20"/>
      <c r="K1730" s="20"/>
      <c r="L1730" s="20"/>
      <c r="M1730" s="48"/>
    </row>
    <row r="1731" spans="1:13" x14ac:dyDescent="0.25">
      <c r="A1731" s="20"/>
      <c r="B1731" s="20"/>
      <c r="C1731" s="20"/>
      <c r="D1731" s="23"/>
      <c r="E1731" s="18" t="s">
        <v>412</v>
      </c>
      <c r="F1731" s="24">
        <v>2</v>
      </c>
      <c r="G1731" s="25">
        <v>2.25</v>
      </c>
      <c r="H1731" s="25">
        <v>0</v>
      </c>
      <c r="I1731" s="25">
        <v>0</v>
      </c>
      <c r="J1731" s="22">
        <f>OR(F1731&lt;&gt;0,G1731&lt;&gt;0,H1731&lt;&gt;0,I1731&lt;&gt;0)*(F1731 + (F1731 = 0))*(G1731 + (G1731 = 0))*(H1731 + (H1731 = 0))*(I1731 + (I1731 = 0))</f>
        <v>4.5</v>
      </c>
      <c r="K1731" s="20"/>
      <c r="L1731" s="20"/>
      <c r="M1731" s="48"/>
    </row>
    <row r="1732" spans="1:13" x14ac:dyDescent="0.25">
      <c r="A1732" s="20"/>
      <c r="B1732" s="20"/>
      <c r="C1732" s="20"/>
      <c r="D1732" s="23"/>
      <c r="E1732" s="20"/>
      <c r="F1732" s="20"/>
      <c r="G1732" s="20"/>
      <c r="H1732" s="20"/>
      <c r="I1732" s="20"/>
      <c r="J1732" s="26" t="s">
        <v>335</v>
      </c>
      <c r="K1732" s="27">
        <f>J1731</f>
        <v>4.5</v>
      </c>
      <c r="L1732" s="25">
        <v>31.65</v>
      </c>
      <c r="M1732" s="49">
        <f>ROUND(K1732*L1732,2)</f>
        <v>142.43</v>
      </c>
    </row>
    <row r="1733" spans="1:13" x14ac:dyDescent="0.25">
      <c r="A1733" s="29"/>
      <c r="B1733" s="29"/>
      <c r="C1733" s="29"/>
      <c r="D1733" s="30"/>
      <c r="E1733" s="29"/>
      <c r="F1733" s="29"/>
      <c r="G1733" s="29"/>
      <c r="H1733" s="29"/>
      <c r="I1733" s="29"/>
      <c r="J1733" s="29"/>
      <c r="K1733" s="29"/>
      <c r="L1733" s="29"/>
      <c r="M1733" s="50"/>
    </row>
    <row r="1734" spans="1:13" x14ac:dyDescent="0.25">
      <c r="A1734" s="17" t="s">
        <v>409</v>
      </c>
      <c r="B1734" s="18" t="s">
        <v>21</v>
      </c>
      <c r="C1734" s="18" t="s">
        <v>29</v>
      </c>
      <c r="D1734" s="19" t="s">
        <v>410</v>
      </c>
      <c r="E1734" s="20"/>
      <c r="F1734" s="20"/>
      <c r="G1734" s="20"/>
      <c r="H1734" s="20"/>
      <c r="I1734" s="20"/>
      <c r="J1734" s="20"/>
      <c r="K1734" s="31">
        <v>0</v>
      </c>
      <c r="L1734" s="25">
        <v>10.55</v>
      </c>
      <c r="M1734" s="47">
        <f>ROUND(K1734*L1734,2)</f>
        <v>0</v>
      </c>
    </row>
    <row r="1735" spans="1:13" ht="45" x14ac:dyDescent="0.25">
      <c r="A1735" s="20"/>
      <c r="B1735" s="20"/>
      <c r="C1735" s="20"/>
      <c r="D1735" s="19" t="s">
        <v>411</v>
      </c>
      <c r="E1735" s="20"/>
      <c r="F1735" s="20"/>
      <c r="G1735" s="20"/>
      <c r="H1735" s="20"/>
      <c r="I1735" s="20"/>
      <c r="J1735" s="20"/>
      <c r="K1735" s="20"/>
      <c r="L1735" s="20"/>
      <c r="M1735" s="48"/>
    </row>
    <row r="1736" spans="1:13" x14ac:dyDescent="0.25">
      <c r="A1736" s="17" t="s">
        <v>322</v>
      </c>
      <c r="B1736" s="18" t="s">
        <v>21</v>
      </c>
      <c r="C1736" s="18" t="s">
        <v>64</v>
      </c>
      <c r="D1736" s="19" t="s">
        <v>323</v>
      </c>
      <c r="E1736" s="20"/>
      <c r="F1736" s="20"/>
      <c r="G1736" s="20"/>
      <c r="H1736" s="20"/>
      <c r="I1736" s="20"/>
      <c r="J1736" s="20"/>
      <c r="K1736" s="31">
        <v>0</v>
      </c>
      <c r="L1736" s="25">
        <v>9.5</v>
      </c>
      <c r="M1736" s="47">
        <f>ROUND(K1736*L1736,2)</f>
        <v>0</v>
      </c>
    </row>
    <row r="1737" spans="1:13" ht="45" x14ac:dyDescent="0.25">
      <c r="A1737" s="20"/>
      <c r="B1737" s="20"/>
      <c r="C1737" s="20"/>
      <c r="D1737" s="19" t="s">
        <v>324</v>
      </c>
      <c r="E1737" s="20"/>
      <c r="F1737" s="20"/>
      <c r="G1737" s="20"/>
      <c r="H1737" s="20"/>
      <c r="I1737" s="20"/>
      <c r="J1737" s="20"/>
      <c r="K1737" s="20"/>
      <c r="L1737" s="20"/>
      <c r="M1737" s="48"/>
    </row>
    <row r="1738" spans="1:13" x14ac:dyDescent="0.25">
      <c r="A1738" s="17" t="s">
        <v>285</v>
      </c>
      <c r="B1738" s="18" t="s">
        <v>21</v>
      </c>
      <c r="C1738" s="18" t="s">
        <v>59</v>
      </c>
      <c r="D1738" s="19" t="s">
        <v>286</v>
      </c>
      <c r="E1738" s="20"/>
      <c r="F1738" s="20"/>
      <c r="G1738" s="20"/>
      <c r="H1738" s="20"/>
      <c r="I1738" s="20"/>
      <c r="J1738" s="20"/>
      <c r="K1738" s="21">
        <f>K1741</f>
        <v>0.26</v>
      </c>
      <c r="L1738" s="22">
        <f>L1741</f>
        <v>90</v>
      </c>
      <c r="M1738" s="47">
        <f>M1741</f>
        <v>23.4</v>
      </c>
    </row>
    <row r="1739" spans="1:13" ht="45" x14ac:dyDescent="0.25">
      <c r="A1739" s="20"/>
      <c r="B1739" s="20"/>
      <c r="C1739" s="20"/>
      <c r="D1739" s="19" t="s">
        <v>287</v>
      </c>
      <c r="E1739" s="20"/>
      <c r="F1739" s="20"/>
      <c r="G1739" s="20"/>
      <c r="H1739" s="20"/>
      <c r="I1739" s="20"/>
      <c r="J1739" s="20"/>
      <c r="K1739" s="20"/>
      <c r="L1739" s="20"/>
      <c r="M1739" s="48"/>
    </row>
    <row r="1740" spans="1:13" x14ac:dyDescent="0.25">
      <c r="A1740" s="20"/>
      <c r="B1740" s="20"/>
      <c r="C1740" s="20"/>
      <c r="D1740" s="23"/>
      <c r="E1740" s="18" t="s">
        <v>71</v>
      </c>
      <c r="F1740" s="24">
        <v>1</v>
      </c>
      <c r="G1740" s="25">
        <v>0.56999999999999995</v>
      </c>
      <c r="H1740" s="25">
        <v>0.45</v>
      </c>
      <c r="I1740" s="25">
        <v>0</v>
      </c>
      <c r="J1740" s="22">
        <f>OR(F1740&lt;&gt;0,G1740&lt;&gt;0,H1740&lt;&gt;0,I1740&lt;&gt;0)*(F1740 + (F1740 = 0))*(G1740 + (G1740 = 0))*(H1740 + (H1740 = 0))*(I1740 + (I1740 = 0))</f>
        <v>0.26</v>
      </c>
      <c r="K1740" s="20"/>
      <c r="L1740" s="20"/>
      <c r="M1740" s="48"/>
    </row>
    <row r="1741" spans="1:13" x14ac:dyDescent="0.25">
      <c r="A1741" s="20"/>
      <c r="B1741" s="20"/>
      <c r="C1741" s="20"/>
      <c r="D1741" s="23"/>
      <c r="E1741" s="20"/>
      <c r="F1741" s="20"/>
      <c r="G1741" s="20"/>
      <c r="H1741" s="20"/>
      <c r="I1741" s="20"/>
      <c r="J1741" s="26" t="s">
        <v>291</v>
      </c>
      <c r="K1741" s="27">
        <f>J1740</f>
        <v>0.26</v>
      </c>
      <c r="L1741" s="25">
        <v>90</v>
      </c>
      <c r="M1741" s="49">
        <f>ROUND(K1741*L1741,2)</f>
        <v>23.4</v>
      </c>
    </row>
    <row r="1742" spans="1:13" x14ac:dyDescent="0.25">
      <c r="A1742" s="29"/>
      <c r="B1742" s="29"/>
      <c r="C1742" s="29"/>
      <c r="D1742" s="30"/>
      <c r="E1742" s="29"/>
      <c r="F1742" s="29"/>
      <c r="G1742" s="29"/>
      <c r="H1742" s="29"/>
      <c r="I1742" s="29"/>
      <c r="J1742" s="29"/>
      <c r="K1742" s="29"/>
      <c r="L1742" s="29"/>
      <c r="M1742" s="50"/>
    </row>
    <row r="1743" spans="1:13" x14ac:dyDescent="0.25">
      <c r="A1743" s="17" t="s">
        <v>39</v>
      </c>
      <c r="B1743" s="18" t="s">
        <v>21</v>
      </c>
      <c r="C1743" s="18" t="s">
        <v>29</v>
      </c>
      <c r="D1743" s="19" t="s">
        <v>40</v>
      </c>
      <c r="E1743" s="20"/>
      <c r="F1743" s="20"/>
      <c r="G1743" s="20"/>
      <c r="H1743" s="20"/>
      <c r="I1743" s="20"/>
      <c r="J1743" s="20"/>
      <c r="K1743" s="31">
        <v>0</v>
      </c>
      <c r="L1743" s="25">
        <v>41.15</v>
      </c>
      <c r="M1743" s="47">
        <f>ROUND(K1743*L1743,2)</f>
        <v>0</v>
      </c>
    </row>
    <row r="1744" spans="1:13" ht="45" x14ac:dyDescent="0.25">
      <c r="A1744" s="20"/>
      <c r="B1744" s="20"/>
      <c r="C1744" s="20"/>
      <c r="D1744" s="19" t="s">
        <v>41</v>
      </c>
      <c r="E1744" s="20"/>
      <c r="F1744" s="20"/>
      <c r="G1744" s="20"/>
      <c r="H1744" s="20"/>
      <c r="I1744" s="20"/>
      <c r="J1744" s="20"/>
      <c r="K1744" s="20"/>
      <c r="L1744" s="20"/>
      <c r="M1744" s="48"/>
    </row>
    <row r="1745" spans="1:13" x14ac:dyDescent="0.25">
      <c r="A1745" s="17" t="s">
        <v>144</v>
      </c>
      <c r="B1745" s="18" t="s">
        <v>21</v>
      </c>
      <c r="C1745" s="18" t="s">
        <v>29</v>
      </c>
      <c r="D1745" s="19" t="s">
        <v>145</v>
      </c>
      <c r="E1745" s="20"/>
      <c r="F1745" s="20"/>
      <c r="G1745" s="20"/>
      <c r="H1745" s="20"/>
      <c r="I1745" s="20"/>
      <c r="J1745" s="20"/>
      <c r="K1745" s="31">
        <v>0</v>
      </c>
      <c r="L1745" s="25">
        <v>37.979999999999997</v>
      </c>
      <c r="M1745" s="47">
        <f>ROUND(K1745*L1745,2)</f>
        <v>0</v>
      </c>
    </row>
    <row r="1746" spans="1:13" ht="45" x14ac:dyDescent="0.25">
      <c r="A1746" s="20"/>
      <c r="B1746" s="20"/>
      <c r="C1746" s="20"/>
      <c r="D1746" s="19" t="s">
        <v>146</v>
      </c>
      <c r="E1746" s="20"/>
      <c r="F1746" s="20"/>
      <c r="G1746" s="20"/>
      <c r="H1746" s="20"/>
      <c r="I1746" s="20"/>
      <c r="J1746" s="20"/>
      <c r="K1746" s="20"/>
      <c r="L1746" s="20"/>
      <c r="M1746" s="48"/>
    </row>
    <row r="1747" spans="1:13" x14ac:dyDescent="0.25">
      <c r="A1747" s="17" t="s">
        <v>276</v>
      </c>
      <c r="B1747" s="18" t="s">
        <v>21</v>
      </c>
      <c r="C1747" s="18" t="s">
        <v>59</v>
      </c>
      <c r="D1747" s="19" t="s">
        <v>277</v>
      </c>
      <c r="E1747" s="20"/>
      <c r="F1747" s="20"/>
      <c r="G1747" s="20"/>
      <c r="H1747" s="20"/>
      <c r="I1747" s="20"/>
      <c r="J1747" s="20"/>
      <c r="K1747" s="31">
        <v>0</v>
      </c>
      <c r="L1747" s="25">
        <v>150</v>
      </c>
      <c r="M1747" s="47">
        <f>ROUND(K1747*L1747,2)</f>
        <v>0</v>
      </c>
    </row>
    <row r="1748" spans="1:13" ht="45" x14ac:dyDescent="0.25">
      <c r="A1748" s="20"/>
      <c r="B1748" s="20"/>
      <c r="C1748" s="20"/>
      <c r="D1748" s="19" t="s">
        <v>278</v>
      </c>
      <c r="E1748" s="20"/>
      <c r="F1748" s="20"/>
      <c r="G1748" s="20"/>
      <c r="H1748" s="20"/>
      <c r="I1748" s="20"/>
      <c r="J1748" s="20"/>
      <c r="K1748" s="20"/>
      <c r="L1748" s="20"/>
      <c r="M1748" s="48"/>
    </row>
    <row r="1749" spans="1:13" x14ac:dyDescent="0.25">
      <c r="A1749" s="17" t="s">
        <v>20</v>
      </c>
      <c r="B1749" s="18" t="s">
        <v>21</v>
      </c>
      <c r="C1749" s="18" t="s">
        <v>22</v>
      </c>
      <c r="D1749" s="19" t="s">
        <v>23</v>
      </c>
      <c r="E1749" s="20"/>
      <c r="F1749" s="20"/>
      <c r="G1749" s="20"/>
      <c r="H1749" s="20"/>
      <c r="I1749" s="20"/>
      <c r="J1749" s="20"/>
      <c r="K1749" s="21">
        <f>K1753</f>
        <v>31.43</v>
      </c>
      <c r="L1749" s="22">
        <f>L1753</f>
        <v>24.43</v>
      </c>
      <c r="M1749" s="47">
        <f>M1753</f>
        <v>767.83</v>
      </c>
    </row>
    <row r="1750" spans="1:13" ht="33.75" x14ac:dyDescent="0.25">
      <c r="A1750" s="20"/>
      <c r="B1750" s="20"/>
      <c r="C1750" s="20"/>
      <c r="D1750" s="19" t="s">
        <v>24</v>
      </c>
      <c r="E1750" s="20"/>
      <c r="F1750" s="20"/>
      <c r="G1750" s="20"/>
      <c r="H1750" s="20"/>
      <c r="I1750" s="20"/>
      <c r="J1750" s="20"/>
      <c r="K1750" s="20"/>
      <c r="L1750" s="20"/>
      <c r="M1750" s="48"/>
    </row>
    <row r="1751" spans="1:13" x14ac:dyDescent="0.25">
      <c r="A1751" s="20"/>
      <c r="B1751" s="20"/>
      <c r="C1751" s="20"/>
      <c r="D1751" s="23"/>
      <c r="E1751" s="18" t="s">
        <v>523</v>
      </c>
      <c r="F1751" s="24">
        <v>24</v>
      </c>
      <c r="G1751" s="25">
        <v>1.1000000000000001</v>
      </c>
      <c r="H1751" s="25">
        <v>0.97</v>
      </c>
      <c r="I1751" s="25">
        <v>0</v>
      </c>
      <c r="J1751" s="22">
        <f>OR(F1751&lt;&gt;0,G1751&lt;&gt;0,H1751&lt;&gt;0,I1751&lt;&gt;0)*(F1751 + (F1751 = 0))*(G1751 + (G1751 = 0))*(H1751 + (H1751 = 0))*(I1751 + (I1751 = 0))</f>
        <v>25.61</v>
      </c>
      <c r="K1751" s="20"/>
      <c r="L1751" s="20"/>
      <c r="M1751" s="48"/>
    </row>
    <row r="1752" spans="1:13" x14ac:dyDescent="0.25">
      <c r="A1752" s="20"/>
      <c r="B1752" s="20"/>
      <c r="C1752" s="20"/>
      <c r="D1752" s="23"/>
      <c r="E1752" s="18" t="s">
        <v>16</v>
      </c>
      <c r="F1752" s="24">
        <v>24</v>
      </c>
      <c r="G1752" s="25">
        <v>0.25</v>
      </c>
      <c r="H1752" s="25">
        <v>0.97</v>
      </c>
      <c r="I1752" s="25">
        <v>0</v>
      </c>
      <c r="J1752" s="22">
        <f>OR(F1752&lt;&gt;0,G1752&lt;&gt;0,H1752&lt;&gt;0,I1752&lt;&gt;0)*(F1752 + (F1752 = 0))*(G1752 + (G1752 = 0))*(H1752 + (H1752 = 0))*(I1752 + (I1752 = 0))</f>
        <v>5.82</v>
      </c>
      <c r="K1752" s="20"/>
      <c r="L1752" s="20"/>
      <c r="M1752" s="48"/>
    </row>
    <row r="1753" spans="1:13" x14ac:dyDescent="0.25">
      <c r="A1753" s="20"/>
      <c r="B1753" s="20"/>
      <c r="C1753" s="20"/>
      <c r="D1753" s="23"/>
      <c r="E1753" s="20"/>
      <c r="F1753" s="20"/>
      <c r="G1753" s="20"/>
      <c r="H1753" s="20"/>
      <c r="I1753" s="20"/>
      <c r="J1753" s="26" t="s">
        <v>27</v>
      </c>
      <c r="K1753" s="27">
        <f>SUM(J1751:J1752)</f>
        <v>31.43</v>
      </c>
      <c r="L1753" s="25">
        <v>24.43</v>
      </c>
      <c r="M1753" s="49">
        <f>ROUND(K1753*L1753,2)</f>
        <v>767.83</v>
      </c>
    </row>
    <row r="1754" spans="1:13" x14ac:dyDescent="0.25">
      <c r="A1754" s="29"/>
      <c r="B1754" s="29"/>
      <c r="C1754" s="29"/>
      <c r="D1754" s="30"/>
      <c r="E1754" s="29"/>
      <c r="F1754" s="29"/>
      <c r="G1754" s="29"/>
      <c r="H1754" s="29"/>
      <c r="I1754" s="29"/>
      <c r="J1754" s="29"/>
      <c r="K1754" s="29"/>
      <c r="L1754" s="29"/>
      <c r="M1754" s="50"/>
    </row>
    <row r="1755" spans="1:13" x14ac:dyDescent="0.25">
      <c r="A1755" s="17" t="s">
        <v>34</v>
      </c>
      <c r="B1755" s="18" t="s">
        <v>21</v>
      </c>
      <c r="C1755" s="18" t="s">
        <v>22</v>
      </c>
      <c r="D1755" s="19" t="s">
        <v>35</v>
      </c>
      <c r="E1755" s="20"/>
      <c r="F1755" s="20"/>
      <c r="G1755" s="20"/>
      <c r="H1755" s="20"/>
      <c r="I1755" s="20"/>
      <c r="J1755" s="20"/>
      <c r="K1755" s="21">
        <f>K1758</f>
        <v>186.56</v>
      </c>
      <c r="L1755" s="22">
        <f>L1758</f>
        <v>27.92</v>
      </c>
      <c r="M1755" s="47">
        <f>M1758</f>
        <v>5208.76</v>
      </c>
    </row>
    <row r="1756" spans="1:13" ht="33.75" x14ac:dyDescent="0.25">
      <c r="A1756" s="20"/>
      <c r="B1756" s="20"/>
      <c r="C1756" s="20"/>
      <c r="D1756" s="19" t="s">
        <v>36</v>
      </c>
      <c r="E1756" s="20"/>
      <c r="F1756" s="20"/>
      <c r="G1756" s="20"/>
      <c r="H1756" s="20"/>
      <c r="I1756" s="20"/>
      <c r="J1756" s="20"/>
      <c r="K1756" s="20"/>
      <c r="L1756" s="20"/>
      <c r="M1756" s="48"/>
    </row>
    <row r="1757" spans="1:13" x14ac:dyDescent="0.25">
      <c r="A1757" s="20"/>
      <c r="B1757" s="20"/>
      <c r="C1757" s="20"/>
      <c r="D1757" s="23"/>
      <c r="E1757" s="18" t="s">
        <v>42</v>
      </c>
      <c r="F1757" s="24">
        <v>16</v>
      </c>
      <c r="G1757" s="25">
        <v>1.1000000000000001</v>
      </c>
      <c r="H1757" s="25">
        <v>10.6</v>
      </c>
      <c r="I1757" s="25">
        <v>0</v>
      </c>
      <c r="J1757" s="22">
        <f>OR(F1757&lt;&gt;0,G1757&lt;&gt;0,H1757&lt;&gt;0,I1757&lt;&gt;0)*(F1757 + (F1757 = 0))*(G1757 + (G1757 = 0))*(H1757 + (H1757 = 0))*(I1757 + (I1757 = 0))</f>
        <v>186.56</v>
      </c>
      <c r="K1757" s="20"/>
      <c r="L1757" s="20"/>
      <c r="M1757" s="48"/>
    </row>
    <row r="1758" spans="1:13" x14ac:dyDescent="0.25">
      <c r="A1758" s="20"/>
      <c r="B1758" s="20"/>
      <c r="C1758" s="20"/>
      <c r="D1758" s="23"/>
      <c r="E1758" s="20"/>
      <c r="F1758" s="20"/>
      <c r="G1758" s="20"/>
      <c r="H1758" s="20"/>
      <c r="I1758" s="20"/>
      <c r="J1758" s="26" t="s">
        <v>38</v>
      </c>
      <c r="K1758" s="27">
        <f>J1757</f>
        <v>186.56</v>
      </c>
      <c r="L1758" s="25">
        <v>27.92</v>
      </c>
      <c r="M1758" s="49">
        <f>ROUND(K1758*L1758,2)</f>
        <v>5208.76</v>
      </c>
    </row>
    <row r="1759" spans="1:13" x14ac:dyDescent="0.25">
      <c r="A1759" s="29"/>
      <c r="B1759" s="29"/>
      <c r="C1759" s="29"/>
      <c r="D1759" s="30"/>
      <c r="E1759" s="29"/>
      <c r="F1759" s="29"/>
      <c r="G1759" s="29"/>
      <c r="H1759" s="29"/>
      <c r="I1759" s="29"/>
      <c r="J1759" s="29"/>
      <c r="K1759" s="29"/>
      <c r="L1759" s="29"/>
      <c r="M1759" s="50"/>
    </row>
    <row r="1760" spans="1:13" x14ac:dyDescent="0.25">
      <c r="A1760" s="17" t="s">
        <v>53</v>
      </c>
      <c r="B1760" s="18" t="s">
        <v>21</v>
      </c>
      <c r="C1760" s="18" t="s">
        <v>22</v>
      </c>
      <c r="D1760" s="19" t="s">
        <v>54</v>
      </c>
      <c r="E1760" s="20"/>
      <c r="F1760" s="20"/>
      <c r="G1760" s="20"/>
      <c r="H1760" s="20"/>
      <c r="I1760" s="20"/>
      <c r="J1760" s="20"/>
      <c r="K1760" s="21">
        <f>K1763</f>
        <v>0.98</v>
      </c>
      <c r="L1760" s="22">
        <f>L1763</f>
        <v>19.54</v>
      </c>
      <c r="M1760" s="47">
        <f>M1763</f>
        <v>19.149999999999999</v>
      </c>
    </row>
    <row r="1761" spans="1:13" ht="45" x14ac:dyDescent="0.25">
      <c r="A1761" s="20"/>
      <c r="B1761" s="20"/>
      <c r="C1761" s="20"/>
      <c r="D1761" s="19" t="s">
        <v>55</v>
      </c>
      <c r="E1761" s="20"/>
      <c r="F1761" s="20"/>
      <c r="G1761" s="20"/>
      <c r="H1761" s="20"/>
      <c r="I1761" s="20"/>
      <c r="J1761" s="20"/>
      <c r="K1761" s="20"/>
      <c r="L1761" s="20"/>
      <c r="M1761" s="48"/>
    </row>
    <row r="1762" spans="1:13" x14ac:dyDescent="0.25">
      <c r="A1762" s="20"/>
      <c r="B1762" s="20"/>
      <c r="C1762" s="20"/>
      <c r="D1762" s="23"/>
      <c r="E1762" s="18" t="s">
        <v>326</v>
      </c>
      <c r="F1762" s="24">
        <v>2</v>
      </c>
      <c r="G1762" s="25">
        <v>0.49</v>
      </c>
      <c r="H1762" s="25">
        <v>0</v>
      </c>
      <c r="I1762" s="25">
        <v>0</v>
      </c>
      <c r="J1762" s="22">
        <f>OR(F1762&lt;&gt;0,G1762&lt;&gt;0,H1762&lt;&gt;0,I1762&lt;&gt;0)*(F1762 + (F1762 = 0))*(G1762 + (G1762 = 0))*(H1762 + (H1762 = 0))*(I1762 + (I1762 = 0))</f>
        <v>0.98</v>
      </c>
      <c r="K1762" s="20"/>
      <c r="L1762" s="20"/>
      <c r="M1762" s="48"/>
    </row>
    <row r="1763" spans="1:13" x14ac:dyDescent="0.25">
      <c r="A1763" s="20"/>
      <c r="B1763" s="20"/>
      <c r="C1763" s="20"/>
      <c r="D1763" s="23"/>
      <c r="E1763" s="20"/>
      <c r="F1763" s="20"/>
      <c r="G1763" s="20"/>
      <c r="H1763" s="20"/>
      <c r="I1763" s="20"/>
      <c r="J1763" s="26" t="s">
        <v>57</v>
      </c>
      <c r="K1763" s="27">
        <f>J1762</f>
        <v>0.98</v>
      </c>
      <c r="L1763" s="25">
        <v>19.54</v>
      </c>
      <c r="M1763" s="49">
        <f>ROUND(K1763*L1763,2)</f>
        <v>19.149999999999999</v>
      </c>
    </row>
    <row r="1764" spans="1:13" x14ac:dyDescent="0.25">
      <c r="A1764" s="29"/>
      <c r="B1764" s="29"/>
      <c r="C1764" s="29"/>
      <c r="D1764" s="30"/>
      <c r="E1764" s="29"/>
      <c r="F1764" s="29"/>
      <c r="G1764" s="29"/>
      <c r="H1764" s="29"/>
      <c r="I1764" s="29"/>
      <c r="J1764" s="29"/>
      <c r="K1764" s="29"/>
      <c r="L1764" s="29"/>
      <c r="M1764" s="50"/>
    </row>
    <row r="1765" spans="1:13" x14ac:dyDescent="0.25">
      <c r="A1765" s="17" t="s">
        <v>107</v>
      </c>
      <c r="B1765" s="18" t="s">
        <v>21</v>
      </c>
      <c r="C1765" s="18" t="s">
        <v>22</v>
      </c>
      <c r="D1765" s="19" t="s">
        <v>108</v>
      </c>
      <c r="E1765" s="20"/>
      <c r="F1765" s="20"/>
      <c r="G1765" s="20"/>
      <c r="H1765" s="20"/>
      <c r="I1765" s="20"/>
      <c r="J1765" s="20"/>
      <c r="K1765" s="21">
        <f>K1768</f>
        <v>6.56</v>
      </c>
      <c r="L1765" s="22">
        <f>L1768</f>
        <v>22.34</v>
      </c>
      <c r="M1765" s="47">
        <f>M1768</f>
        <v>146.55000000000001</v>
      </c>
    </row>
    <row r="1766" spans="1:13" ht="45" x14ac:dyDescent="0.25">
      <c r="A1766" s="20"/>
      <c r="B1766" s="20"/>
      <c r="C1766" s="20"/>
      <c r="D1766" s="19" t="s">
        <v>109</v>
      </c>
      <c r="E1766" s="20"/>
      <c r="F1766" s="20"/>
      <c r="G1766" s="20"/>
      <c r="H1766" s="20"/>
      <c r="I1766" s="20"/>
      <c r="J1766" s="20"/>
      <c r="K1766" s="20"/>
      <c r="L1766" s="20"/>
      <c r="M1766" s="48"/>
    </row>
    <row r="1767" spans="1:13" x14ac:dyDescent="0.25">
      <c r="A1767" s="20"/>
      <c r="B1767" s="20"/>
      <c r="C1767" s="20"/>
      <c r="D1767" s="23"/>
      <c r="E1767" s="18" t="s">
        <v>42</v>
      </c>
      <c r="F1767" s="24">
        <v>16</v>
      </c>
      <c r="G1767" s="25">
        <v>0.41</v>
      </c>
      <c r="H1767" s="25">
        <v>0</v>
      </c>
      <c r="I1767" s="25">
        <v>0</v>
      </c>
      <c r="J1767" s="22">
        <f>OR(F1767&lt;&gt;0,G1767&lt;&gt;0,H1767&lt;&gt;0,I1767&lt;&gt;0)*(F1767 + (F1767 = 0))*(G1767 + (G1767 = 0))*(H1767 + (H1767 = 0))*(I1767 + (I1767 = 0))</f>
        <v>6.56</v>
      </c>
      <c r="K1767" s="20"/>
      <c r="L1767" s="20"/>
      <c r="M1767" s="48"/>
    </row>
    <row r="1768" spans="1:13" x14ac:dyDescent="0.25">
      <c r="A1768" s="20"/>
      <c r="B1768" s="20"/>
      <c r="C1768" s="20"/>
      <c r="D1768" s="23"/>
      <c r="E1768" s="20"/>
      <c r="F1768" s="20"/>
      <c r="G1768" s="20"/>
      <c r="H1768" s="20"/>
      <c r="I1768" s="20"/>
      <c r="J1768" s="26" t="s">
        <v>111</v>
      </c>
      <c r="K1768" s="27">
        <f>J1767</f>
        <v>6.56</v>
      </c>
      <c r="L1768" s="25">
        <v>22.34</v>
      </c>
      <c r="M1768" s="49">
        <f>ROUND(K1768*L1768,2)</f>
        <v>146.55000000000001</v>
      </c>
    </row>
    <row r="1769" spans="1:13" x14ac:dyDescent="0.25">
      <c r="A1769" s="29"/>
      <c r="B1769" s="29"/>
      <c r="C1769" s="29"/>
      <c r="D1769" s="30"/>
      <c r="E1769" s="29"/>
      <c r="F1769" s="29"/>
      <c r="G1769" s="29"/>
      <c r="H1769" s="29"/>
      <c r="I1769" s="29"/>
      <c r="J1769" s="29"/>
      <c r="K1769" s="29"/>
      <c r="L1769" s="29"/>
      <c r="M1769" s="50"/>
    </row>
    <row r="1770" spans="1:13" x14ac:dyDescent="0.25">
      <c r="A1770" s="17" t="s">
        <v>471</v>
      </c>
      <c r="B1770" s="18" t="s">
        <v>21</v>
      </c>
      <c r="C1770" s="18" t="s">
        <v>113</v>
      </c>
      <c r="D1770" s="19" t="s">
        <v>472</v>
      </c>
      <c r="E1770" s="20"/>
      <c r="F1770" s="20"/>
      <c r="G1770" s="20"/>
      <c r="H1770" s="20"/>
      <c r="I1770" s="20"/>
      <c r="J1770" s="20"/>
      <c r="K1770" s="31">
        <v>0</v>
      </c>
      <c r="L1770" s="25">
        <v>20</v>
      </c>
      <c r="M1770" s="47">
        <f>ROUND(K1770*L1770,2)</f>
        <v>0</v>
      </c>
    </row>
    <row r="1771" spans="1:13" ht="22.5" x14ac:dyDescent="0.25">
      <c r="A1771" s="20"/>
      <c r="B1771" s="20"/>
      <c r="C1771" s="20"/>
      <c r="D1771" s="19" t="s">
        <v>473</v>
      </c>
      <c r="E1771" s="20"/>
      <c r="F1771" s="20"/>
      <c r="G1771" s="20"/>
      <c r="H1771" s="20"/>
      <c r="I1771" s="20"/>
      <c r="J1771" s="20"/>
      <c r="K1771" s="20"/>
      <c r="L1771" s="20"/>
      <c r="M1771" s="48"/>
    </row>
    <row r="1772" spans="1:13" x14ac:dyDescent="0.25">
      <c r="A1772" s="17" t="s">
        <v>82</v>
      </c>
      <c r="B1772" s="18" t="s">
        <v>21</v>
      </c>
      <c r="C1772" s="18" t="s">
        <v>29</v>
      </c>
      <c r="D1772" s="19" t="s">
        <v>83</v>
      </c>
      <c r="E1772" s="20"/>
      <c r="F1772" s="20"/>
      <c r="G1772" s="20"/>
      <c r="H1772" s="20"/>
      <c r="I1772" s="20"/>
      <c r="J1772" s="20"/>
      <c r="K1772" s="31">
        <v>0</v>
      </c>
      <c r="L1772" s="25">
        <v>157.01</v>
      </c>
      <c r="M1772" s="47">
        <f>ROUND(K1772*L1772,2)</f>
        <v>0</v>
      </c>
    </row>
    <row r="1773" spans="1:13" ht="67.5" x14ac:dyDescent="0.25">
      <c r="A1773" s="20"/>
      <c r="B1773" s="20"/>
      <c r="C1773" s="20"/>
      <c r="D1773" s="19" t="s">
        <v>84</v>
      </c>
      <c r="E1773" s="20"/>
      <c r="F1773" s="20"/>
      <c r="G1773" s="20"/>
      <c r="H1773" s="20"/>
      <c r="I1773" s="20"/>
      <c r="J1773" s="20"/>
      <c r="K1773" s="20"/>
      <c r="L1773" s="20"/>
      <c r="M1773" s="48"/>
    </row>
    <row r="1774" spans="1:13" x14ac:dyDescent="0.25">
      <c r="A1774" s="17" t="s">
        <v>202</v>
      </c>
      <c r="B1774" s="18" t="s">
        <v>21</v>
      </c>
      <c r="C1774" s="18" t="s">
        <v>29</v>
      </c>
      <c r="D1774" s="19" t="s">
        <v>203</v>
      </c>
      <c r="E1774" s="20"/>
      <c r="F1774" s="20"/>
      <c r="G1774" s="20"/>
      <c r="H1774" s="20"/>
      <c r="I1774" s="20"/>
      <c r="J1774" s="20"/>
      <c r="K1774" s="21">
        <f>K1777</f>
        <v>4.5</v>
      </c>
      <c r="L1774" s="22">
        <f>L1777</f>
        <v>188.41</v>
      </c>
      <c r="M1774" s="47">
        <f>M1777</f>
        <v>847.85</v>
      </c>
    </row>
    <row r="1775" spans="1:13" ht="78.75" x14ac:dyDescent="0.25">
      <c r="A1775" s="20"/>
      <c r="B1775" s="20"/>
      <c r="C1775" s="20"/>
      <c r="D1775" s="19" t="s">
        <v>204</v>
      </c>
      <c r="E1775" s="20"/>
      <c r="F1775" s="20"/>
      <c r="G1775" s="20"/>
      <c r="H1775" s="20"/>
      <c r="I1775" s="20"/>
      <c r="J1775" s="20"/>
      <c r="K1775" s="20"/>
      <c r="L1775" s="20"/>
      <c r="M1775" s="48"/>
    </row>
    <row r="1776" spans="1:13" x14ac:dyDescent="0.25">
      <c r="A1776" s="20"/>
      <c r="B1776" s="20"/>
      <c r="C1776" s="20"/>
      <c r="D1776" s="23"/>
      <c r="E1776" s="18" t="s">
        <v>412</v>
      </c>
      <c r="F1776" s="24">
        <v>2</v>
      </c>
      <c r="G1776" s="25">
        <v>2.25</v>
      </c>
      <c r="H1776" s="25">
        <v>0</v>
      </c>
      <c r="I1776" s="25">
        <v>0</v>
      </c>
      <c r="J1776" s="22">
        <f>OR(F1776&lt;&gt;0,G1776&lt;&gt;0,H1776&lt;&gt;0,I1776&lt;&gt;0)*(F1776 + (F1776 = 0))*(G1776 + (G1776 = 0))*(H1776 + (H1776 = 0))*(I1776 + (I1776 = 0))</f>
        <v>4.5</v>
      </c>
      <c r="K1776" s="20"/>
      <c r="L1776" s="20"/>
      <c r="M1776" s="48"/>
    </row>
    <row r="1777" spans="1:13" x14ac:dyDescent="0.25">
      <c r="A1777" s="20"/>
      <c r="B1777" s="20"/>
      <c r="C1777" s="20"/>
      <c r="D1777" s="23"/>
      <c r="E1777" s="20"/>
      <c r="F1777" s="20"/>
      <c r="G1777" s="20"/>
      <c r="H1777" s="20"/>
      <c r="I1777" s="20"/>
      <c r="J1777" s="26" t="s">
        <v>209</v>
      </c>
      <c r="K1777" s="27">
        <f>J1776</f>
        <v>4.5</v>
      </c>
      <c r="L1777" s="25">
        <v>188.41</v>
      </c>
      <c r="M1777" s="49">
        <f>ROUND(K1777*L1777,2)</f>
        <v>847.85</v>
      </c>
    </row>
    <row r="1778" spans="1:13" x14ac:dyDescent="0.25">
      <c r="A1778" s="29"/>
      <c r="B1778" s="29"/>
      <c r="C1778" s="29"/>
      <c r="D1778" s="30"/>
      <c r="E1778" s="29"/>
      <c r="F1778" s="29"/>
      <c r="G1778" s="29"/>
      <c r="H1778" s="29"/>
      <c r="I1778" s="29"/>
      <c r="J1778" s="29"/>
      <c r="K1778" s="29"/>
      <c r="L1778" s="29"/>
      <c r="M1778" s="50"/>
    </row>
    <row r="1779" spans="1:13" x14ac:dyDescent="0.25">
      <c r="A1779" s="17" t="s">
        <v>93</v>
      </c>
      <c r="B1779" s="18" t="s">
        <v>21</v>
      </c>
      <c r="C1779" s="18" t="s">
        <v>29</v>
      </c>
      <c r="D1779" s="19" t="s">
        <v>94</v>
      </c>
      <c r="E1779" s="20"/>
      <c r="F1779" s="20"/>
      <c r="G1779" s="20"/>
      <c r="H1779" s="20"/>
      <c r="I1779" s="20"/>
      <c r="J1779" s="20"/>
      <c r="K1779" s="31">
        <v>0</v>
      </c>
      <c r="L1779" s="25">
        <v>301.61</v>
      </c>
      <c r="M1779" s="47">
        <f>ROUND(K1779*L1779,2)</f>
        <v>0</v>
      </c>
    </row>
    <row r="1780" spans="1:13" ht="67.5" x14ac:dyDescent="0.25">
      <c r="A1780" s="20"/>
      <c r="B1780" s="20"/>
      <c r="C1780" s="20"/>
      <c r="D1780" s="19" t="s">
        <v>95</v>
      </c>
      <c r="E1780" s="20"/>
      <c r="F1780" s="20"/>
      <c r="G1780" s="20"/>
      <c r="H1780" s="20"/>
      <c r="I1780" s="20"/>
      <c r="J1780" s="20"/>
      <c r="K1780" s="20"/>
      <c r="L1780" s="20"/>
      <c r="M1780" s="48"/>
    </row>
    <row r="1781" spans="1:13" x14ac:dyDescent="0.25">
      <c r="A1781" s="17" t="s">
        <v>63</v>
      </c>
      <c r="B1781" s="18" t="s">
        <v>21</v>
      </c>
      <c r="C1781" s="18" t="s">
        <v>64</v>
      </c>
      <c r="D1781" s="19" t="s">
        <v>65</v>
      </c>
      <c r="E1781" s="20"/>
      <c r="F1781" s="20"/>
      <c r="G1781" s="20"/>
      <c r="H1781" s="20"/>
      <c r="I1781" s="20"/>
      <c r="J1781" s="20"/>
      <c r="K1781" s="31">
        <v>0</v>
      </c>
      <c r="L1781" s="25">
        <v>49.5</v>
      </c>
      <c r="M1781" s="47">
        <f>ROUND(K1781*L1781,2)</f>
        <v>0</v>
      </c>
    </row>
    <row r="1782" spans="1:13" ht="33.75" x14ac:dyDescent="0.25">
      <c r="A1782" s="20"/>
      <c r="B1782" s="20"/>
      <c r="C1782" s="20"/>
      <c r="D1782" s="19" t="s">
        <v>66</v>
      </c>
      <c r="E1782" s="20"/>
      <c r="F1782" s="20"/>
      <c r="G1782" s="20"/>
      <c r="H1782" s="20"/>
      <c r="I1782" s="20"/>
      <c r="J1782" s="20"/>
      <c r="K1782" s="20"/>
      <c r="L1782" s="20"/>
      <c r="M1782" s="48"/>
    </row>
    <row r="1783" spans="1:13" x14ac:dyDescent="0.25">
      <c r="A1783" s="17" t="s">
        <v>398</v>
      </c>
      <c r="B1783" s="18" t="s">
        <v>21</v>
      </c>
      <c r="C1783" s="18" t="s">
        <v>64</v>
      </c>
      <c r="D1783" s="19" t="s">
        <v>399</v>
      </c>
      <c r="E1783" s="20"/>
      <c r="F1783" s="20"/>
      <c r="G1783" s="20"/>
      <c r="H1783" s="20"/>
      <c r="I1783" s="20"/>
      <c r="J1783" s="20"/>
      <c r="K1783" s="31">
        <v>0</v>
      </c>
      <c r="L1783" s="25">
        <v>53.1</v>
      </c>
      <c r="M1783" s="47">
        <f>ROUND(K1783*L1783,2)</f>
        <v>0</v>
      </c>
    </row>
    <row r="1784" spans="1:13" ht="45" x14ac:dyDescent="0.25">
      <c r="A1784" s="20"/>
      <c r="B1784" s="20"/>
      <c r="C1784" s="20"/>
      <c r="D1784" s="19" t="s">
        <v>400</v>
      </c>
      <c r="E1784" s="20"/>
      <c r="F1784" s="20"/>
      <c r="G1784" s="20"/>
      <c r="H1784" s="20"/>
      <c r="I1784" s="20"/>
      <c r="J1784" s="20"/>
      <c r="K1784" s="20"/>
      <c r="L1784" s="20"/>
      <c r="M1784" s="48"/>
    </row>
    <row r="1785" spans="1:13" x14ac:dyDescent="0.25">
      <c r="A1785" s="17" t="s">
        <v>263</v>
      </c>
      <c r="B1785" s="18" t="s">
        <v>21</v>
      </c>
      <c r="C1785" s="18" t="s">
        <v>64</v>
      </c>
      <c r="D1785" s="19" t="s">
        <v>264</v>
      </c>
      <c r="E1785" s="20"/>
      <c r="F1785" s="20"/>
      <c r="G1785" s="20"/>
      <c r="H1785" s="20"/>
      <c r="I1785" s="20"/>
      <c r="J1785" s="20"/>
      <c r="K1785" s="31">
        <v>0</v>
      </c>
      <c r="L1785" s="25">
        <v>79.5</v>
      </c>
      <c r="M1785" s="47">
        <f>ROUND(K1785*L1785,2)</f>
        <v>0</v>
      </c>
    </row>
    <row r="1786" spans="1:13" ht="22.5" x14ac:dyDescent="0.25">
      <c r="A1786" s="20"/>
      <c r="B1786" s="20"/>
      <c r="C1786" s="20"/>
      <c r="D1786" s="19" t="s">
        <v>265</v>
      </c>
      <c r="E1786" s="20"/>
      <c r="F1786" s="20"/>
      <c r="G1786" s="20"/>
      <c r="H1786" s="20"/>
      <c r="I1786" s="20"/>
      <c r="J1786" s="20"/>
      <c r="K1786" s="20"/>
      <c r="L1786" s="20"/>
      <c r="M1786" s="48"/>
    </row>
    <row r="1787" spans="1:13" x14ac:dyDescent="0.25">
      <c r="A1787" s="17" t="s">
        <v>58</v>
      </c>
      <c r="B1787" s="18" t="s">
        <v>21</v>
      </c>
      <c r="C1787" s="18" t="s">
        <v>59</v>
      </c>
      <c r="D1787" s="19" t="s">
        <v>60</v>
      </c>
      <c r="E1787" s="20"/>
      <c r="F1787" s="20"/>
      <c r="G1787" s="20"/>
      <c r="H1787" s="20"/>
      <c r="I1787" s="20"/>
      <c r="J1787" s="20"/>
      <c r="K1787" s="31">
        <v>0</v>
      </c>
      <c r="L1787" s="25">
        <v>204.11</v>
      </c>
      <c r="M1787" s="47">
        <f>ROUND(K1787*L1787,2)</f>
        <v>0</v>
      </c>
    </row>
    <row r="1788" spans="1:13" ht="56.25" x14ac:dyDescent="0.25">
      <c r="A1788" s="20"/>
      <c r="B1788" s="20"/>
      <c r="C1788" s="20"/>
      <c r="D1788" s="19" t="s">
        <v>61</v>
      </c>
      <c r="E1788" s="20"/>
      <c r="F1788" s="20"/>
      <c r="G1788" s="20"/>
      <c r="H1788" s="20"/>
      <c r="I1788" s="20"/>
      <c r="J1788" s="20"/>
      <c r="K1788" s="20"/>
      <c r="L1788" s="20"/>
      <c r="M1788" s="48"/>
    </row>
    <row r="1789" spans="1:13" x14ac:dyDescent="0.25">
      <c r="A1789" s="17" t="s">
        <v>436</v>
      </c>
      <c r="B1789" s="18" t="s">
        <v>21</v>
      </c>
      <c r="C1789" s="18" t="s">
        <v>59</v>
      </c>
      <c r="D1789" s="19" t="s">
        <v>437</v>
      </c>
      <c r="E1789" s="20"/>
      <c r="F1789" s="20"/>
      <c r="G1789" s="20"/>
      <c r="H1789" s="20"/>
      <c r="I1789" s="20"/>
      <c r="J1789" s="20"/>
      <c r="K1789" s="31">
        <v>0</v>
      </c>
      <c r="L1789" s="25">
        <v>244.93</v>
      </c>
      <c r="M1789" s="47">
        <f>ROUND(K1789*L1789,2)</f>
        <v>0</v>
      </c>
    </row>
    <row r="1790" spans="1:13" ht="67.5" x14ac:dyDescent="0.25">
      <c r="A1790" s="20"/>
      <c r="B1790" s="20"/>
      <c r="C1790" s="20"/>
      <c r="D1790" s="19" t="s">
        <v>438</v>
      </c>
      <c r="E1790" s="20"/>
      <c r="F1790" s="20"/>
      <c r="G1790" s="20"/>
      <c r="H1790" s="20"/>
      <c r="I1790" s="20"/>
      <c r="J1790" s="20"/>
      <c r="K1790" s="20"/>
      <c r="L1790" s="20"/>
      <c r="M1790" s="48"/>
    </row>
    <row r="1791" spans="1:13" x14ac:dyDescent="0.25">
      <c r="A1791" s="17" t="s">
        <v>259</v>
      </c>
      <c r="B1791" s="18" t="s">
        <v>21</v>
      </c>
      <c r="C1791" s="18" t="s">
        <v>59</v>
      </c>
      <c r="D1791" s="19" t="s">
        <v>260</v>
      </c>
      <c r="E1791" s="20"/>
      <c r="F1791" s="20"/>
      <c r="G1791" s="20"/>
      <c r="H1791" s="20"/>
      <c r="I1791" s="20"/>
      <c r="J1791" s="20"/>
      <c r="K1791" s="31">
        <v>0</v>
      </c>
      <c r="L1791" s="25">
        <v>392.09</v>
      </c>
      <c r="M1791" s="47">
        <f>ROUND(K1791*L1791,2)</f>
        <v>0</v>
      </c>
    </row>
    <row r="1792" spans="1:13" ht="45" x14ac:dyDescent="0.25">
      <c r="A1792" s="20"/>
      <c r="B1792" s="20"/>
      <c r="C1792" s="20"/>
      <c r="D1792" s="19" t="s">
        <v>261</v>
      </c>
      <c r="E1792" s="20"/>
      <c r="F1792" s="20"/>
      <c r="G1792" s="20"/>
      <c r="H1792" s="20"/>
      <c r="I1792" s="20"/>
      <c r="J1792" s="20"/>
      <c r="K1792" s="20"/>
      <c r="L1792" s="20"/>
      <c r="M1792" s="48"/>
    </row>
    <row r="1793" spans="1:13" x14ac:dyDescent="0.25">
      <c r="A1793" s="17" t="s">
        <v>28</v>
      </c>
      <c r="B1793" s="18" t="s">
        <v>21</v>
      </c>
      <c r="C1793" s="18" t="s">
        <v>29</v>
      </c>
      <c r="D1793" s="19" t="s">
        <v>30</v>
      </c>
      <c r="E1793" s="20"/>
      <c r="F1793" s="20"/>
      <c r="G1793" s="20"/>
      <c r="H1793" s="20"/>
      <c r="I1793" s="20"/>
      <c r="J1793" s="20"/>
      <c r="K1793" s="21">
        <f>K1796</f>
        <v>0.9</v>
      </c>
      <c r="L1793" s="22">
        <f>L1796</f>
        <v>29.99</v>
      </c>
      <c r="M1793" s="47">
        <f>M1796</f>
        <v>26.99</v>
      </c>
    </row>
    <row r="1794" spans="1:13" ht="45" x14ac:dyDescent="0.25">
      <c r="A1794" s="20"/>
      <c r="B1794" s="20"/>
      <c r="C1794" s="20"/>
      <c r="D1794" s="19" t="s">
        <v>31</v>
      </c>
      <c r="E1794" s="20"/>
      <c r="F1794" s="20"/>
      <c r="G1794" s="20"/>
      <c r="H1794" s="20"/>
      <c r="I1794" s="20"/>
      <c r="J1794" s="20"/>
      <c r="K1794" s="20"/>
      <c r="L1794" s="20"/>
      <c r="M1794" s="48"/>
    </row>
    <row r="1795" spans="1:13" x14ac:dyDescent="0.25">
      <c r="A1795" s="20"/>
      <c r="B1795" s="20"/>
      <c r="C1795" s="20"/>
      <c r="D1795" s="23"/>
      <c r="E1795" s="18" t="s">
        <v>301</v>
      </c>
      <c r="F1795" s="24">
        <v>1</v>
      </c>
      <c r="G1795" s="25">
        <v>0.9</v>
      </c>
      <c r="H1795" s="25">
        <v>0</v>
      </c>
      <c r="I1795" s="25">
        <v>0</v>
      </c>
      <c r="J1795" s="22">
        <f>OR(F1795&lt;&gt;0,G1795&lt;&gt;0,H1795&lt;&gt;0,I1795&lt;&gt;0)*(F1795 + (F1795 = 0))*(G1795 + (G1795 = 0))*(H1795 + (H1795 = 0))*(I1795 + (I1795 = 0))</f>
        <v>0.9</v>
      </c>
      <c r="K1795" s="20"/>
      <c r="L1795" s="20"/>
      <c r="M1795" s="48"/>
    </row>
    <row r="1796" spans="1:13" x14ac:dyDescent="0.25">
      <c r="A1796" s="20"/>
      <c r="B1796" s="20"/>
      <c r="C1796" s="20"/>
      <c r="D1796" s="23"/>
      <c r="E1796" s="20"/>
      <c r="F1796" s="20"/>
      <c r="G1796" s="20"/>
      <c r="H1796" s="20"/>
      <c r="I1796" s="20"/>
      <c r="J1796" s="26" t="s">
        <v>33</v>
      </c>
      <c r="K1796" s="27">
        <f>J1795</f>
        <v>0.9</v>
      </c>
      <c r="L1796" s="25">
        <v>29.99</v>
      </c>
      <c r="M1796" s="49">
        <f>ROUND(K1796*L1796,2)</f>
        <v>26.99</v>
      </c>
    </row>
    <row r="1797" spans="1:13" x14ac:dyDescent="0.25">
      <c r="A1797" s="29"/>
      <c r="B1797" s="29"/>
      <c r="C1797" s="29"/>
      <c r="D1797" s="30"/>
      <c r="E1797" s="29"/>
      <c r="F1797" s="29"/>
      <c r="G1797" s="29"/>
      <c r="H1797" s="29"/>
      <c r="I1797" s="29"/>
      <c r="J1797" s="29"/>
      <c r="K1797" s="29"/>
      <c r="L1797" s="29"/>
      <c r="M1797" s="50"/>
    </row>
    <row r="1798" spans="1:13" x14ac:dyDescent="0.25">
      <c r="A1798" s="17" t="s">
        <v>210</v>
      </c>
      <c r="B1798" s="18" t="s">
        <v>21</v>
      </c>
      <c r="C1798" s="18" t="s">
        <v>29</v>
      </c>
      <c r="D1798" s="19" t="s">
        <v>211</v>
      </c>
      <c r="E1798" s="20"/>
      <c r="F1798" s="20"/>
      <c r="G1798" s="20"/>
      <c r="H1798" s="20"/>
      <c r="I1798" s="20"/>
      <c r="J1798" s="20"/>
      <c r="K1798" s="21">
        <f>K1801</f>
        <v>4.5</v>
      </c>
      <c r="L1798" s="22">
        <f>L1801</f>
        <v>35.99</v>
      </c>
      <c r="M1798" s="47">
        <f>M1801</f>
        <v>161.96</v>
      </c>
    </row>
    <row r="1799" spans="1:13" ht="56.25" x14ac:dyDescent="0.25">
      <c r="A1799" s="20"/>
      <c r="B1799" s="20"/>
      <c r="C1799" s="20"/>
      <c r="D1799" s="19" t="s">
        <v>212</v>
      </c>
      <c r="E1799" s="20"/>
      <c r="F1799" s="20"/>
      <c r="G1799" s="20"/>
      <c r="H1799" s="20"/>
      <c r="I1799" s="20"/>
      <c r="J1799" s="20"/>
      <c r="K1799" s="20"/>
      <c r="L1799" s="20"/>
      <c r="M1799" s="48"/>
    </row>
    <row r="1800" spans="1:13" x14ac:dyDescent="0.25">
      <c r="A1800" s="20"/>
      <c r="B1800" s="20"/>
      <c r="C1800" s="20"/>
      <c r="D1800" s="23"/>
      <c r="E1800" s="18" t="s">
        <v>412</v>
      </c>
      <c r="F1800" s="24">
        <v>2</v>
      </c>
      <c r="G1800" s="25">
        <v>2.25</v>
      </c>
      <c r="H1800" s="25">
        <v>0</v>
      </c>
      <c r="I1800" s="25">
        <v>0</v>
      </c>
      <c r="J1800" s="22">
        <f>OR(F1800&lt;&gt;0,G1800&lt;&gt;0,H1800&lt;&gt;0,I1800&lt;&gt;0)*(F1800 + (F1800 = 0))*(G1800 + (G1800 = 0))*(H1800 + (H1800 = 0))*(I1800 + (I1800 = 0))</f>
        <v>4.5</v>
      </c>
      <c r="K1800" s="20"/>
      <c r="L1800" s="20"/>
      <c r="M1800" s="48"/>
    </row>
    <row r="1801" spans="1:13" x14ac:dyDescent="0.25">
      <c r="A1801" s="20"/>
      <c r="B1801" s="20"/>
      <c r="C1801" s="20"/>
      <c r="D1801" s="23"/>
      <c r="E1801" s="20"/>
      <c r="F1801" s="20"/>
      <c r="G1801" s="20"/>
      <c r="H1801" s="20"/>
      <c r="I1801" s="20"/>
      <c r="J1801" s="26" t="s">
        <v>213</v>
      </c>
      <c r="K1801" s="27">
        <f>J1800</f>
        <v>4.5</v>
      </c>
      <c r="L1801" s="25">
        <v>35.99</v>
      </c>
      <c r="M1801" s="49">
        <f>ROUND(K1801*L1801,2)</f>
        <v>161.96</v>
      </c>
    </row>
    <row r="1802" spans="1:13" x14ac:dyDescent="0.25">
      <c r="A1802" s="29"/>
      <c r="B1802" s="29"/>
      <c r="C1802" s="29"/>
      <c r="D1802" s="30"/>
      <c r="E1802" s="29"/>
      <c r="F1802" s="29"/>
      <c r="G1802" s="29"/>
      <c r="H1802" s="29"/>
      <c r="I1802" s="29"/>
      <c r="J1802" s="29"/>
      <c r="K1802" s="29"/>
      <c r="L1802" s="29"/>
      <c r="M1802" s="50"/>
    </row>
    <row r="1803" spans="1:13" x14ac:dyDescent="0.25">
      <c r="A1803" s="17" t="s">
        <v>98</v>
      </c>
      <c r="B1803" s="18" t="s">
        <v>21</v>
      </c>
      <c r="C1803" s="18" t="s">
        <v>29</v>
      </c>
      <c r="D1803" s="19" t="s">
        <v>99</v>
      </c>
      <c r="E1803" s="20"/>
      <c r="F1803" s="20"/>
      <c r="G1803" s="20"/>
      <c r="H1803" s="20"/>
      <c r="I1803" s="20"/>
      <c r="J1803" s="20"/>
      <c r="K1803" s="31">
        <v>0</v>
      </c>
      <c r="L1803" s="25">
        <v>57.61</v>
      </c>
      <c r="M1803" s="47">
        <f>ROUND(K1803*L1803,2)</f>
        <v>0</v>
      </c>
    </row>
    <row r="1804" spans="1:13" ht="33.75" x14ac:dyDescent="0.25">
      <c r="A1804" s="20"/>
      <c r="B1804" s="20"/>
      <c r="C1804" s="20"/>
      <c r="D1804" s="19" t="s">
        <v>100</v>
      </c>
      <c r="E1804" s="20"/>
      <c r="F1804" s="20"/>
      <c r="G1804" s="20"/>
      <c r="H1804" s="20"/>
      <c r="I1804" s="20"/>
      <c r="J1804" s="20"/>
      <c r="K1804" s="20"/>
      <c r="L1804" s="20"/>
      <c r="M1804" s="48"/>
    </row>
    <row r="1805" spans="1:13" x14ac:dyDescent="0.25">
      <c r="A1805" s="17" t="s">
        <v>374</v>
      </c>
      <c r="B1805" s="18" t="s">
        <v>21</v>
      </c>
      <c r="C1805" s="18" t="s">
        <v>59</v>
      </c>
      <c r="D1805" s="19" t="s">
        <v>375</v>
      </c>
      <c r="E1805" s="20"/>
      <c r="F1805" s="20"/>
      <c r="G1805" s="20"/>
      <c r="H1805" s="20"/>
      <c r="I1805" s="20"/>
      <c r="J1805" s="20"/>
      <c r="K1805" s="21">
        <f>K1808</f>
        <v>0.3</v>
      </c>
      <c r="L1805" s="22">
        <f>L1808</f>
        <v>283.76</v>
      </c>
      <c r="M1805" s="47">
        <f>M1808</f>
        <v>85.13</v>
      </c>
    </row>
    <row r="1806" spans="1:13" ht="67.5" x14ac:dyDescent="0.25">
      <c r="A1806" s="20"/>
      <c r="B1806" s="20"/>
      <c r="C1806" s="20"/>
      <c r="D1806" s="19" t="s">
        <v>376</v>
      </c>
      <c r="E1806" s="20"/>
      <c r="F1806" s="20"/>
      <c r="G1806" s="20"/>
      <c r="H1806" s="20"/>
      <c r="I1806" s="20"/>
      <c r="J1806" s="20"/>
      <c r="K1806" s="20"/>
      <c r="L1806" s="20"/>
      <c r="M1806" s="48"/>
    </row>
    <row r="1807" spans="1:13" x14ac:dyDescent="0.25">
      <c r="A1807" s="20"/>
      <c r="B1807" s="20"/>
      <c r="C1807" s="20"/>
      <c r="D1807" s="23"/>
      <c r="E1807" s="18" t="s">
        <v>326</v>
      </c>
      <c r="F1807" s="24">
        <v>2</v>
      </c>
      <c r="G1807" s="25">
        <v>0.55000000000000004</v>
      </c>
      <c r="H1807" s="25">
        <v>0.27</v>
      </c>
      <c r="I1807" s="25">
        <v>0</v>
      </c>
      <c r="J1807" s="22">
        <f>OR(F1807&lt;&gt;0,G1807&lt;&gt;0,H1807&lt;&gt;0,I1807&lt;&gt;0)*(F1807 + (F1807 = 0))*(G1807 + (G1807 = 0))*(H1807 + (H1807 = 0))*(I1807 + (I1807 = 0))</f>
        <v>0.3</v>
      </c>
      <c r="K1807" s="20"/>
      <c r="L1807" s="20"/>
      <c r="M1807" s="48"/>
    </row>
    <row r="1808" spans="1:13" x14ac:dyDescent="0.25">
      <c r="A1808" s="20"/>
      <c r="B1808" s="20"/>
      <c r="C1808" s="20"/>
      <c r="D1808" s="23"/>
      <c r="E1808" s="20"/>
      <c r="F1808" s="20"/>
      <c r="G1808" s="20"/>
      <c r="H1808" s="20"/>
      <c r="I1808" s="20"/>
      <c r="J1808" s="26" t="s">
        <v>378</v>
      </c>
      <c r="K1808" s="27">
        <f>J1807</f>
        <v>0.3</v>
      </c>
      <c r="L1808" s="25">
        <v>283.76</v>
      </c>
      <c r="M1808" s="49">
        <f>ROUND(K1808*L1808,2)</f>
        <v>85.13</v>
      </c>
    </row>
    <row r="1809" spans="1:13" x14ac:dyDescent="0.25">
      <c r="A1809" s="29"/>
      <c r="B1809" s="29"/>
      <c r="C1809" s="29"/>
      <c r="D1809" s="30"/>
      <c r="E1809" s="29"/>
      <c r="F1809" s="29"/>
      <c r="G1809" s="29"/>
      <c r="H1809" s="29"/>
      <c r="I1809" s="29"/>
      <c r="J1809" s="29"/>
      <c r="K1809" s="29"/>
      <c r="L1809" s="29"/>
      <c r="M1809" s="50"/>
    </row>
    <row r="1810" spans="1:13" ht="22.5" x14ac:dyDescent="0.25">
      <c r="A1810" s="17" t="s">
        <v>88</v>
      </c>
      <c r="B1810" s="18" t="s">
        <v>21</v>
      </c>
      <c r="C1810" s="18" t="s">
        <v>59</v>
      </c>
      <c r="D1810" s="19" t="s">
        <v>89</v>
      </c>
      <c r="E1810" s="20"/>
      <c r="F1810" s="20"/>
      <c r="G1810" s="20"/>
      <c r="H1810" s="20"/>
      <c r="I1810" s="20"/>
      <c r="J1810" s="20"/>
      <c r="K1810" s="21">
        <f>K1814</f>
        <v>0.32</v>
      </c>
      <c r="L1810" s="22">
        <f>L1814</f>
        <v>340.51</v>
      </c>
      <c r="M1810" s="47">
        <f>M1814</f>
        <v>108.96</v>
      </c>
    </row>
    <row r="1811" spans="1:13" ht="78.75" x14ac:dyDescent="0.25">
      <c r="A1811" s="20"/>
      <c r="B1811" s="20"/>
      <c r="C1811" s="20"/>
      <c r="D1811" s="19" t="s">
        <v>90</v>
      </c>
      <c r="E1811" s="20"/>
      <c r="F1811" s="20"/>
      <c r="G1811" s="20"/>
      <c r="H1811" s="20"/>
      <c r="I1811" s="20"/>
      <c r="J1811" s="20"/>
      <c r="K1811" s="20"/>
      <c r="L1811" s="20"/>
      <c r="M1811" s="48"/>
    </row>
    <row r="1812" spans="1:13" x14ac:dyDescent="0.25">
      <c r="A1812" s="20"/>
      <c r="B1812" s="20"/>
      <c r="C1812" s="20"/>
      <c r="D1812" s="23"/>
      <c r="E1812" s="18" t="s">
        <v>71</v>
      </c>
      <c r="F1812" s="24">
        <v>1</v>
      </c>
      <c r="G1812" s="25">
        <v>0.56999999999999995</v>
      </c>
      <c r="H1812" s="25">
        <v>0.45</v>
      </c>
      <c r="I1812" s="25">
        <v>0</v>
      </c>
      <c r="J1812" s="22">
        <f>OR(F1812&lt;&gt;0,G1812&lt;&gt;0,H1812&lt;&gt;0,I1812&lt;&gt;0)*(F1812 + (F1812 = 0))*(G1812 + (G1812 = 0))*(H1812 + (H1812 = 0))*(I1812 + (I1812 = 0))</f>
        <v>0.26</v>
      </c>
      <c r="K1812" s="20"/>
      <c r="L1812" s="20"/>
      <c r="M1812" s="48"/>
    </row>
    <row r="1813" spans="1:13" x14ac:dyDescent="0.25">
      <c r="A1813" s="20"/>
      <c r="B1813" s="20"/>
      <c r="C1813" s="20"/>
      <c r="D1813" s="23"/>
      <c r="E1813" s="18" t="s">
        <v>499</v>
      </c>
      <c r="F1813" s="24">
        <v>1</v>
      </c>
      <c r="G1813" s="25">
        <v>0.06</v>
      </c>
      <c r="H1813" s="25">
        <v>0</v>
      </c>
      <c r="I1813" s="25">
        <v>0</v>
      </c>
      <c r="J1813" s="22">
        <f>OR(F1813&lt;&gt;0,G1813&lt;&gt;0,H1813&lt;&gt;0,I1813&lt;&gt;0)*(F1813 + (F1813 = 0))*(G1813 + (G1813 = 0))*(H1813 + (H1813 = 0))*(I1813 + (I1813 = 0))</f>
        <v>0.06</v>
      </c>
      <c r="K1813" s="20"/>
      <c r="L1813" s="20"/>
      <c r="M1813" s="48"/>
    </row>
    <row r="1814" spans="1:13" x14ac:dyDescent="0.25">
      <c r="A1814" s="20"/>
      <c r="B1814" s="20"/>
      <c r="C1814" s="20"/>
      <c r="D1814" s="23"/>
      <c r="E1814" s="20"/>
      <c r="F1814" s="20"/>
      <c r="G1814" s="20"/>
      <c r="H1814" s="20"/>
      <c r="I1814" s="20"/>
      <c r="J1814" s="26" t="s">
        <v>92</v>
      </c>
      <c r="K1814" s="27">
        <f>SUM(J1812:J1813)</f>
        <v>0.32</v>
      </c>
      <c r="L1814" s="25">
        <v>340.51</v>
      </c>
      <c r="M1814" s="49">
        <f>ROUND(K1814*L1814,2)</f>
        <v>108.96</v>
      </c>
    </row>
    <row r="1815" spans="1:13" x14ac:dyDescent="0.25">
      <c r="A1815" s="29"/>
      <c r="B1815" s="29"/>
      <c r="C1815" s="29"/>
      <c r="D1815" s="30"/>
      <c r="E1815" s="29"/>
      <c r="F1815" s="29"/>
      <c r="G1815" s="29"/>
      <c r="H1815" s="29"/>
      <c r="I1815" s="29"/>
      <c r="J1815" s="29"/>
      <c r="K1815" s="29"/>
      <c r="L1815" s="29"/>
      <c r="M1815" s="50"/>
    </row>
    <row r="1816" spans="1:13" x14ac:dyDescent="0.25">
      <c r="A1816" s="17" t="s">
        <v>231</v>
      </c>
      <c r="B1816" s="18" t="s">
        <v>21</v>
      </c>
      <c r="C1816" s="18" t="s">
        <v>59</v>
      </c>
      <c r="D1816" s="19" t="s">
        <v>232</v>
      </c>
      <c r="E1816" s="20"/>
      <c r="F1816" s="20"/>
      <c r="G1816" s="20"/>
      <c r="H1816" s="20"/>
      <c r="I1816" s="20"/>
      <c r="J1816" s="20"/>
      <c r="K1816" s="31">
        <v>0</v>
      </c>
      <c r="L1816" s="25">
        <v>545.1</v>
      </c>
      <c r="M1816" s="47">
        <f>ROUND(K1816*L1816,2)</f>
        <v>0</v>
      </c>
    </row>
    <row r="1817" spans="1:13" ht="56.25" x14ac:dyDescent="0.25">
      <c r="A1817" s="20"/>
      <c r="B1817" s="20"/>
      <c r="C1817" s="20"/>
      <c r="D1817" s="19" t="s">
        <v>233</v>
      </c>
      <c r="E1817" s="20"/>
      <c r="F1817" s="20"/>
      <c r="G1817" s="20"/>
      <c r="H1817" s="20"/>
      <c r="I1817" s="20"/>
      <c r="J1817" s="20"/>
      <c r="K1817" s="20"/>
      <c r="L1817" s="20"/>
      <c r="M1817" s="48"/>
    </row>
    <row r="1818" spans="1:13" x14ac:dyDescent="0.25">
      <c r="A1818" s="17" t="s">
        <v>379</v>
      </c>
      <c r="B1818" s="18" t="s">
        <v>21</v>
      </c>
      <c r="C1818" s="18" t="s">
        <v>59</v>
      </c>
      <c r="D1818" s="19" t="s">
        <v>380</v>
      </c>
      <c r="E1818" s="20"/>
      <c r="F1818" s="20"/>
      <c r="G1818" s="20"/>
      <c r="H1818" s="20"/>
      <c r="I1818" s="20"/>
      <c r="J1818" s="20"/>
      <c r="K1818" s="21">
        <f>K1821</f>
        <v>2.16</v>
      </c>
      <c r="L1818" s="22">
        <f>L1821</f>
        <v>252.23</v>
      </c>
      <c r="M1818" s="47">
        <f>M1821</f>
        <v>544.82000000000005</v>
      </c>
    </row>
    <row r="1819" spans="1:13" ht="67.5" x14ac:dyDescent="0.25">
      <c r="A1819" s="20"/>
      <c r="B1819" s="20"/>
      <c r="C1819" s="20"/>
      <c r="D1819" s="19" t="s">
        <v>381</v>
      </c>
      <c r="E1819" s="20"/>
      <c r="F1819" s="20"/>
      <c r="G1819" s="20"/>
      <c r="H1819" s="20"/>
      <c r="I1819" s="20"/>
      <c r="J1819" s="20"/>
      <c r="K1819" s="20"/>
      <c r="L1819" s="20"/>
      <c r="M1819" s="48"/>
    </row>
    <row r="1820" spans="1:13" x14ac:dyDescent="0.25">
      <c r="A1820" s="20"/>
      <c r="B1820" s="20"/>
      <c r="C1820" s="20"/>
      <c r="D1820" s="23"/>
      <c r="E1820" s="18" t="s">
        <v>32</v>
      </c>
      <c r="F1820" s="24">
        <v>6</v>
      </c>
      <c r="G1820" s="25">
        <v>1.2</v>
      </c>
      <c r="H1820" s="25">
        <v>0.3</v>
      </c>
      <c r="I1820" s="25">
        <v>0</v>
      </c>
      <c r="J1820" s="22">
        <f>OR(F1820&lt;&gt;0,G1820&lt;&gt;0,H1820&lt;&gt;0,I1820&lt;&gt;0)*(F1820 + (F1820 = 0))*(G1820 + (G1820 = 0))*(H1820 + (H1820 = 0))*(I1820 + (I1820 = 0))</f>
        <v>2.16</v>
      </c>
      <c r="K1820" s="20"/>
      <c r="L1820" s="20"/>
      <c r="M1820" s="48"/>
    </row>
    <row r="1821" spans="1:13" x14ac:dyDescent="0.25">
      <c r="A1821" s="20"/>
      <c r="B1821" s="20"/>
      <c r="C1821" s="20"/>
      <c r="D1821" s="23"/>
      <c r="E1821" s="20"/>
      <c r="F1821" s="20"/>
      <c r="G1821" s="20"/>
      <c r="H1821" s="20"/>
      <c r="I1821" s="20"/>
      <c r="J1821" s="26" t="s">
        <v>385</v>
      </c>
      <c r="K1821" s="27">
        <f>J1820</f>
        <v>2.16</v>
      </c>
      <c r="L1821" s="25">
        <v>252.23</v>
      </c>
      <c r="M1821" s="49">
        <f>ROUND(K1821*L1821,2)</f>
        <v>544.82000000000005</v>
      </c>
    </row>
    <row r="1822" spans="1:13" x14ac:dyDescent="0.25">
      <c r="A1822" s="29"/>
      <c r="B1822" s="29"/>
      <c r="C1822" s="29"/>
      <c r="D1822" s="30"/>
      <c r="E1822" s="29"/>
      <c r="F1822" s="29"/>
      <c r="G1822" s="29"/>
      <c r="H1822" s="29"/>
      <c r="I1822" s="29"/>
      <c r="J1822" s="29"/>
      <c r="K1822" s="29"/>
      <c r="L1822" s="29"/>
      <c r="M1822" s="50"/>
    </row>
    <row r="1823" spans="1:13" ht="22.5" x14ac:dyDescent="0.25">
      <c r="A1823" s="17" t="s">
        <v>182</v>
      </c>
      <c r="B1823" s="18" t="s">
        <v>21</v>
      </c>
      <c r="C1823" s="18" t="s">
        <v>59</v>
      </c>
      <c r="D1823" s="19" t="s">
        <v>183</v>
      </c>
      <c r="E1823" s="20"/>
      <c r="F1823" s="20"/>
      <c r="G1823" s="20"/>
      <c r="H1823" s="20"/>
      <c r="I1823" s="20"/>
      <c r="J1823" s="20"/>
      <c r="K1823" s="21">
        <f>K1826</f>
        <v>1.25</v>
      </c>
      <c r="L1823" s="22">
        <f>L1826</f>
        <v>302.68</v>
      </c>
      <c r="M1823" s="47">
        <f>M1826</f>
        <v>378.35</v>
      </c>
    </row>
    <row r="1824" spans="1:13" ht="78.75" x14ac:dyDescent="0.25">
      <c r="A1824" s="20"/>
      <c r="B1824" s="20"/>
      <c r="C1824" s="20"/>
      <c r="D1824" s="19" t="s">
        <v>184</v>
      </c>
      <c r="E1824" s="20"/>
      <c r="F1824" s="20"/>
      <c r="G1824" s="20"/>
      <c r="H1824" s="20"/>
      <c r="I1824" s="20"/>
      <c r="J1824" s="20"/>
      <c r="K1824" s="20"/>
      <c r="L1824" s="20"/>
      <c r="M1824" s="48"/>
    </row>
    <row r="1825" spans="1:13" x14ac:dyDescent="0.25">
      <c r="A1825" s="20"/>
      <c r="B1825" s="20"/>
      <c r="C1825" s="20"/>
      <c r="D1825" s="23"/>
      <c r="E1825" s="18" t="s">
        <v>418</v>
      </c>
      <c r="F1825" s="24">
        <v>4</v>
      </c>
      <c r="G1825" s="25">
        <v>1.1200000000000001</v>
      </c>
      <c r="H1825" s="25">
        <v>0.28000000000000003</v>
      </c>
      <c r="I1825" s="25">
        <v>0</v>
      </c>
      <c r="J1825" s="22">
        <f>OR(F1825&lt;&gt;0,G1825&lt;&gt;0,H1825&lt;&gt;0,I1825&lt;&gt;0)*(F1825 + (F1825 = 0))*(G1825 + (G1825 = 0))*(H1825 + (H1825 = 0))*(I1825 + (I1825 = 0))</f>
        <v>1.25</v>
      </c>
      <c r="K1825" s="20"/>
      <c r="L1825" s="20"/>
      <c r="M1825" s="48"/>
    </row>
    <row r="1826" spans="1:13" x14ac:dyDescent="0.25">
      <c r="A1826" s="20"/>
      <c r="B1826" s="20"/>
      <c r="C1826" s="20"/>
      <c r="D1826" s="23"/>
      <c r="E1826" s="20"/>
      <c r="F1826" s="20"/>
      <c r="G1826" s="20"/>
      <c r="H1826" s="20"/>
      <c r="I1826" s="20"/>
      <c r="J1826" s="26" t="s">
        <v>186</v>
      </c>
      <c r="K1826" s="27">
        <f>J1825</f>
        <v>1.25</v>
      </c>
      <c r="L1826" s="25">
        <v>302.68</v>
      </c>
      <c r="M1826" s="49">
        <f>ROUND(K1826*L1826,2)</f>
        <v>378.35</v>
      </c>
    </row>
    <row r="1827" spans="1:13" x14ac:dyDescent="0.25">
      <c r="A1827" s="29"/>
      <c r="B1827" s="29"/>
      <c r="C1827" s="29"/>
      <c r="D1827" s="30"/>
      <c r="E1827" s="29"/>
      <c r="F1827" s="29"/>
      <c r="G1827" s="29"/>
      <c r="H1827" s="29"/>
      <c r="I1827" s="29"/>
      <c r="J1827" s="29"/>
      <c r="K1827" s="29"/>
      <c r="L1827" s="29"/>
      <c r="M1827" s="50"/>
    </row>
    <row r="1828" spans="1:13" x14ac:dyDescent="0.25">
      <c r="A1828" s="17" t="s">
        <v>441</v>
      </c>
      <c r="B1828" s="18" t="s">
        <v>21</v>
      </c>
      <c r="C1828" s="18" t="s">
        <v>59</v>
      </c>
      <c r="D1828" s="19" t="s">
        <v>442</v>
      </c>
      <c r="E1828" s="20"/>
      <c r="F1828" s="20"/>
      <c r="G1828" s="20"/>
      <c r="H1828" s="20"/>
      <c r="I1828" s="20"/>
      <c r="J1828" s="20"/>
      <c r="K1828" s="31">
        <v>0</v>
      </c>
      <c r="L1828" s="25">
        <v>484.53</v>
      </c>
      <c r="M1828" s="47">
        <f>ROUND(K1828*L1828,2)</f>
        <v>0</v>
      </c>
    </row>
    <row r="1829" spans="1:13" ht="56.25" x14ac:dyDescent="0.25">
      <c r="A1829" s="20"/>
      <c r="B1829" s="20"/>
      <c r="C1829" s="20"/>
      <c r="D1829" s="19" t="s">
        <v>443</v>
      </c>
      <c r="E1829" s="20"/>
      <c r="F1829" s="20"/>
      <c r="G1829" s="20"/>
      <c r="H1829" s="20"/>
      <c r="I1829" s="20"/>
      <c r="J1829" s="20"/>
      <c r="K1829" s="20"/>
      <c r="L1829" s="20"/>
      <c r="M1829" s="48"/>
    </row>
    <row r="1830" spans="1:13" x14ac:dyDescent="0.25">
      <c r="A1830" s="17" t="s">
        <v>386</v>
      </c>
      <c r="B1830" s="18" t="s">
        <v>21</v>
      </c>
      <c r="C1830" s="18" t="s">
        <v>113</v>
      </c>
      <c r="D1830" s="19" t="s">
        <v>387</v>
      </c>
      <c r="E1830" s="20"/>
      <c r="F1830" s="20"/>
      <c r="G1830" s="20"/>
      <c r="H1830" s="20"/>
      <c r="I1830" s="20"/>
      <c r="J1830" s="20"/>
      <c r="K1830" s="21">
        <f>K1833</f>
        <v>12</v>
      </c>
      <c r="L1830" s="22">
        <f>L1833</f>
        <v>34.200000000000003</v>
      </c>
      <c r="M1830" s="47">
        <f>M1833</f>
        <v>410.4</v>
      </c>
    </row>
    <row r="1831" spans="1:13" ht="33.75" x14ac:dyDescent="0.25">
      <c r="A1831" s="20"/>
      <c r="B1831" s="20"/>
      <c r="C1831" s="20"/>
      <c r="D1831" s="19" t="s">
        <v>388</v>
      </c>
      <c r="E1831" s="20"/>
      <c r="F1831" s="20"/>
      <c r="G1831" s="20"/>
      <c r="H1831" s="20"/>
      <c r="I1831" s="20"/>
      <c r="J1831" s="20"/>
      <c r="K1831" s="20"/>
      <c r="L1831" s="20"/>
      <c r="M1831" s="48"/>
    </row>
    <row r="1832" spans="1:13" x14ac:dyDescent="0.25">
      <c r="A1832" s="20"/>
      <c r="B1832" s="20"/>
      <c r="C1832" s="20"/>
      <c r="D1832" s="23"/>
      <c r="E1832" s="18" t="s">
        <v>416</v>
      </c>
      <c r="F1832" s="24">
        <v>12</v>
      </c>
      <c r="G1832" s="25">
        <v>0</v>
      </c>
      <c r="H1832" s="25">
        <v>0</v>
      </c>
      <c r="I1832" s="25">
        <v>0</v>
      </c>
      <c r="J1832" s="22">
        <f>OR(F1832&lt;&gt;0,G1832&lt;&gt;0,H1832&lt;&gt;0,I1832&lt;&gt;0)*(F1832 + (F1832 = 0))*(G1832 + (G1832 = 0))*(H1832 + (H1832 = 0))*(I1832 + (I1832 = 0))</f>
        <v>12</v>
      </c>
      <c r="K1832" s="20"/>
      <c r="L1832" s="20"/>
      <c r="M1832" s="48"/>
    </row>
    <row r="1833" spans="1:13" x14ac:dyDescent="0.25">
      <c r="A1833" s="20"/>
      <c r="B1833" s="20"/>
      <c r="C1833" s="20"/>
      <c r="D1833" s="23"/>
      <c r="E1833" s="20"/>
      <c r="F1833" s="20"/>
      <c r="G1833" s="20"/>
      <c r="H1833" s="20"/>
      <c r="I1833" s="20"/>
      <c r="J1833" s="26" t="s">
        <v>389</v>
      </c>
      <c r="K1833" s="27">
        <f>J1832</f>
        <v>12</v>
      </c>
      <c r="L1833" s="25">
        <v>34.200000000000003</v>
      </c>
      <c r="M1833" s="49">
        <f>ROUND(K1833*L1833,2)</f>
        <v>410.4</v>
      </c>
    </row>
    <row r="1834" spans="1:13" x14ac:dyDescent="0.25">
      <c r="A1834" s="29"/>
      <c r="B1834" s="29"/>
      <c r="C1834" s="29"/>
      <c r="D1834" s="30"/>
      <c r="E1834" s="29"/>
      <c r="F1834" s="29"/>
      <c r="G1834" s="29"/>
      <c r="H1834" s="29"/>
      <c r="I1834" s="29"/>
      <c r="J1834" s="29"/>
      <c r="K1834" s="29"/>
      <c r="L1834" s="29"/>
      <c r="M1834" s="50"/>
    </row>
    <row r="1835" spans="1:13" x14ac:dyDescent="0.25">
      <c r="A1835" s="17" t="s">
        <v>445</v>
      </c>
      <c r="B1835" s="18" t="s">
        <v>21</v>
      </c>
      <c r="C1835" s="18" t="s">
        <v>113</v>
      </c>
      <c r="D1835" s="19" t="s">
        <v>446</v>
      </c>
      <c r="E1835" s="20"/>
      <c r="F1835" s="20"/>
      <c r="G1835" s="20"/>
      <c r="H1835" s="20"/>
      <c r="I1835" s="20"/>
      <c r="J1835" s="20"/>
      <c r="K1835" s="31">
        <v>0</v>
      </c>
      <c r="L1835" s="25">
        <v>46.99</v>
      </c>
      <c r="M1835" s="47">
        <f>ROUND(K1835*L1835,2)</f>
        <v>0</v>
      </c>
    </row>
    <row r="1836" spans="1:13" ht="33.75" x14ac:dyDescent="0.25">
      <c r="A1836" s="20"/>
      <c r="B1836" s="20"/>
      <c r="C1836" s="20"/>
      <c r="D1836" s="19" t="s">
        <v>447</v>
      </c>
      <c r="E1836" s="20"/>
      <c r="F1836" s="20"/>
      <c r="G1836" s="20"/>
      <c r="H1836" s="20"/>
      <c r="I1836" s="20"/>
      <c r="J1836" s="20"/>
      <c r="K1836" s="20"/>
      <c r="L1836" s="20"/>
      <c r="M1836" s="48"/>
    </row>
    <row r="1837" spans="1:13" x14ac:dyDescent="0.25">
      <c r="A1837" s="17" t="s">
        <v>297</v>
      </c>
      <c r="B1837" s="18" t="s">
        <v>21</v>
      </c>
      <c r="C1837" s="18" t="s">
        <v>113</v>
      </c>
      <c r="D1837" s="19" t="s">
        <v>298</v>
      </c>
      <c r="E1837" s="20"/>
      <c r="F1837" s="20"/>
      <c r="G1837" s="20"/>
      <c r="H1837" s="20"/>
      <c r="I1837" s="20"/>
      <c r="J1837" s="20"/>
      <c r="K1837" s="31">
        <v>0</v>
      </c>
      <c r="L1837" s="25">
        <v>99.5</v>
      </c>
      <c r="M1837" s="47">
        <f>ROUND(K1837*L1837,2)</f>
        <v>0</v>
      </c>
    </row>
    <row r="1838" spans="1:13" ht="33.75" x14ac:dyDescent="0.25">
      <c r="A1838" s="20"/>
      <c r="B1838" s="20"/>
      <c r="C1838" s="20"/>
      <c r="D1838" s="19" t="s">
        <v>299</v>
      </c>
      <c r="E1838" s="20"/>
      <c r="F1838" s="20"/>
      <c r="G1838" s="20"/>
      <c r="H1838" s="20"/>
      <c r="I1838" s="20"/>
      <c r="J1838" s="20"/>
      <c r="K1838" s="20"/>
      <c r="L1838" s="20"/>
      <c r="M1838" s="48"/>
    </row>
    <row r="1839" spans="1:13" x14ac:dyDescent="0.25">
      <c r="A1839" s="17" t="s">
        <v>448</v>
      </c>
      <c r="B1839" s="18" t="s">
        <v>21</v>
      </c>
      <c r="C1839" s="18" t="s">
        <v>113</v>
      </c>
      <c r="D1839" s="19" t="s">
        <v>449</v>
      </c>
      <c r="E1839" s="20"/>
      <c r="F1839" s="20"/>
      <c r="G1839" s="20"/>
      <c r="H1839" s="20"/>
      <c r="I1839" s="20"/>
      <c r="J1839" s="20"/>
      <c r="K1839" s="31">
        <v>0</v>
      </c>
      <c r="L1839" s="25">
        <v>112</v>
      </c>
      <c r="M1839" s="47">
        <f>ROUND(K1839*L1839,2)</f>
        <v>0</v>
      </c>
    </row>
    <row r="1840" spans="1:13" ht="33.75" x14ac:dyDescent="0.25">
      <c r="A1840" s="20"/>
      <c r="B1840" s="20"/>
      <c r="C1840" s="20"/>
      <c r="D1840" s="19" t="s">
        <v>450</v>
      </c>
      <c r="E1840" s="20"/>
      <c r="F1840" s="20"/>
      <c r="G1840" s="20"/>
      <c r="H1840" s="20"/>
      <c r="I1840" s="20"/>
      <c r="J1840" s="20"/>
      <c r="K1840" s="20"/>
      <c r="L1840" s="20"/>
      <c r="M1840" s="48"/>
    </row>
    <row r="1841" spans="1:13" x14ac:dyDescent="0.25">
      <c r="A1841" s="17" t="s">
        <v>420</v>
      </c>
      <c r="B1841" s="18" t="s">
        <v>21</v>
      </c>
      <c r="C1841" s="18" t="s">
        <v>113</v>
      </c>
      <c r="D1841" s="19" t="s">
        <v>421</v>
      </c>
      <c r="E1841" s="20"/>
      <c r="F1841" s="20"/>
      <c r="G1841" s="20"/>
      <c r="H1841" s="20"/>
      <c r="I1841" s="20"/>
      <c r="J1841" s="20"/>
      <c r="K1841" s="31">
        <v>0</v>
      </c>
      <c r="L1841" s="25">
        <v>126.21</v>
      </c>
      <c r="M1841" s="47">
        <f>ROUND(K1841*L1841,2)</f>
        <v>0</v>
      </c>
    </row>
    <row r="1842" spans="1:13" ht="22.5" x14ac:dyDescent="0.25">
      <c r="A1842" s="20"/>
      <c r="B1842" s="20"/>
      <c r="C1842" s="20"/>
      <c r="D1842" s="19" t="s">
        <v>422</v>
      </c>
      <c r="E1842" s="20"/>
      <c r="F1842" s="20"/>
      <c r="G1842" s="20"/>
      <c r="H1842" s="20"/>
      <c r="I1842" s="20"/>
      <c r="J1842" s="20"/>
      <c r="K1842" s="20"/>
      <c r="L1842" s="20"/>
      <c r="M1842" s="48"/>
    </row>
    <row r="1843" spans="1:13" x14ac:dyDescent="0.25">
      <c r="A1843" s="17" t="s">
        <v>49</v>
      </c>
      <c r="B1843" s="18" t="s">
        <v>21</v>
      </c>
      <c r="C1843" s="18" t="s">
        <v>29</v>
      </c>
      <c r="D1843" s="19" t="s">
        <v>50</v>
      </c>
      <c r="E1843" s="20"/>
      <c r="F1843" s="20"/>
      <c r="G1843" s="20"/>
      <c r="H1843" s="20"/>
      <c r="I1843" s="20"/>
      <c r="J1843" s="20"/>
      <c r="K1843" s="31">
        <v>0</v>
      </c>
      <c r="L1843" s="25">
        <v>217.15</v>
      </c>
      <c r="M1843" s="47">
        <f>ROUND(K1843*L1843,2)</f>
        <v>0</v>
      </c>
    </row>
    <row r="1844" spans="1:13" ht="45" x14ac:dyDescent="0.25">
      <c r="A1844" s="20"/>
      <c r="B1844" s="20"/>
      <c r="C1844" s="20"/>
      <c r="D1844" s="19" t="s">
        <v>51</v>
      </c>
      <c r="E1844" s="20"/>
      <c r="F1844" s="20"/>
      <c r="G1844" s="20"/>
      <c r="H1844" s="20"/>
      <c r="I1844" s="20"/>
      <c r="J1844" s="20"/>
      <c r="K1844" s="20"/>
      <c r="L1844" s="20"/>
      <c r="M1844" s="48"/>
    </row>
    <row r="1845" spans="1:13" x14ac:dyDescent="0.25">
      <c r="A1845" s="17" t="s">
        <v>135</v>
      </c>
      <c r="B1845" s="18" t="s">
        <v>21</v>
      </c>
      <c r="C1845" s="18" t="s">
        <v>29</v>
      </c>
      <c r="D1845" s="19" t="s">
        <v>136</v>
      </c>
      <c r="E1845" s="20"/>
      <c r="F1845" s="20"/>
      <c r="G1845" s="20"/>
      <c r="H1845" s="20"/>
      <c r="I1845" s="20"/>
      <c r="J1845" s="20"/>
      <c r="K1845" s="31">
        <v>0</v>
      </c>
      <c r="L1845" s="25">
        <v>260.58</v>
      </c>
      <c r="M1845" s="47">
        <f>ROUND(K1845*L1845,2)</f>
        <v>0</v>
      </c>
    </row>
    <row r="1846" spans="1:13" ht="56.25" x14ac:dyDescent="0.25">
      <c r="A1846" s="20"/>
      <c r="B1846" s="20"/>
      <c r="C1846" s="20"/>
      <c r="D1846" s="19" t="s">
        <v>137</v>
      </c>
      <c r="E1846" s="20"/>
      <c r="F1846" s="20"/>
      <c r="G1846" s="20"/>
      <c r="H1846" s="20"/>
      <c r="I1846" s="20"/>
      <c r="J1846" s="20"/>
      <c r="K1846" s="20"/>
      <c r="L1846" s="20"/>
      <c r="M1846" s="48"/>
    </row>
    <row r="1847" spans="1:13" x14ac:dyDescent="0.25">
      <c r="A1847" s="17" t="s">
        <v>255</v>
      </c>
      <c r="B1847" s="18" t="s">
        <v>21</v>
      </c>
      <c r="C1847" s="18" t="s">
        <v>29</v>
      </c>
      <c r="D1847" s="19" t="s">
        <v>256</v>
      </c>
      <c r="E1847" s="20"/>
      <c r="F1847" s="20"/>
      <c r="G1847" s="20"/>
      <c r="H1847" s="20"/>
      <c r="I1847" s="20"/>
      <c r="J1847" s="20"/>
      <c r="K1847" s="31">
        <v>0</v>
      </c>
      <c r="L1847" s="25">
        <v>283</v>
      </c>
      <c r="M1847" s="47">
        <f>ROUND(K1847*L1847,2)</f>
        <v>0</v>
      </c>
    </row>
    <row r="1848" spans="1:13" ht="45" x14ac:dyDescent="0.25">
      <c r="A1848" s="20"/>
      <c r="B1848" s="20"/>
      <c r="C1848" s="20"/>
      <c r="D1848" s="19" t="s">
        <v>257</v>
      </c>
      <c r="E1848" s="20"/>
      <c r="F1848" s="20"/>
      <c r="G1848" s="20"/>
      <c r="H1848" s="20"/>
      <c r="I1848" s="20"/>
      <c r="J1848" s="20"/>
      <c r="K1848" s="20"/>
      <c r="L1848" s="20"/>
      <c r="M1848" s="48"/>
    </row>
    <row r="1849" spans="1:13" x14ac:dyDescent="0.25">
      <c r="A1849" s="17" t="s">
        <v>187</v>
      </c>
      <c r="B1849" s="18" t="s">
        <v>21</v>
      </c>
      <c r="C1849" s="18" t="s">
        <v>64</v>
      </c>
      <c r="D1849" s="19" t="s">
        <v>188</v>
      </c>
      <c r="E1849" s="20"/>
      <c r="F1849" s="20"/>
      <c r="G1849" s="20"/>
      <c r="H1849" s="20"/>
      <c r="I1849" s="20"/>
      <c r="J1849" s="20"/>
      <c r="K1849" s="31">
        <v>0</v>
      </c>
      <c r="L1849" s="25">
        <v>114.25</v>
      </c>
      <c r="M1849" s="47">
        <f>ROUND(K1849*L1849,2)</f>
        <v>0</v>
      </c>
    </row>
    <row r="1850" spans="1:13" ht="67.5" x14ac:dyDescent="0.25">
      <c r="A1850" s="20"/>
      <c r="B1850" s="20"/>
      <c r="C1850" s="20"/>
      <c r="D1850" s="19" t="s">
        <v>189</v>
      </c>
      <c r="E1850" s="20"/>
      <c r="F1850" s="20"/>
      <c r="G1850" s="20"/>
      <c r="H1850" s="20"/>
      <c r="I1850" s="20"/>
      <c r="J1850" s="20"/>
      <c r="K1850" s="20"/>
      <c r="L1850" s="20"/>
      <c r="M1850" s="48"/>
    </row>
    <row r="1851" spans="1:13" x14ac:dyDescent="0.25">
      <c r="A1851" s="17" t="s">
        <v>68</v>
      </c>
      <c r="B1851" s="18" t="s">
        <v>21</v>
      </c>
      <c r="C1851" s="18" t="s">
        <v>59</v>
      </c>
      <c r="D1851" s="19" t="s">
        <v>69</v>
      </c>
      <c r="E1851" s="20"/>
      <c r="F1851" s="20"/>
      <c r="G1851" s="20"/>
      <c r="H1851" s="20"/>
      <c r="I1851" s="20"/>
      <c r="J1851" s="20"/>
      <c r="K1851" s="21">
        <f>K1854</f>
        <v>8.64</v>
      </c>
      <c r="L1851" s="22">
        <f>L1854</f>
        <v>70</v>
      </c>
      <c r="M1851" s="47">
        <f>M1854</f>
        <v>604.79999999999995</v>
      </c>
    </row>
    <row r="1852" spans="1:13" ht="90" x14ac:dyDescent="0.25">
      <c r="A1852" s="20"/>
      <c r="B1852" s="20"/>
      <c r="C1852" s="20"/>
      <c r="D1852" s="19" t="s">
        <v>70</v>
      </c>
      <c r="E1852" s="20"/>
      <c r="F1852" s="20"/>
      <c r="G1852" s="20"/>
      <c r="H1852" s="20"/>
      <c r="I1852" s="20"/>
      <c r="J1852" s="20"/>
      <c r="K1852" s="20"/>
      <c r="L1852" s="20"/>
      <c r="M1852" s="48"/>
    </row>
    <row r="1853" spans="1:13" x14ac:dyDescent="0.25">
      <c r="A1853" s="20"/>
      <c r="B1853" s="20"/>
      <c r="C1853" s="20"/>
      <c r="D1853" s="23"/>
      <c r="E1853" s="18" t="s">
        <v>416</v>
      </c>
      <c r="F1853" s="24">
        <v>6</v>
      </c>
      <c r="G1853" s="25">
        <v>1.2</v>
      </c>
      <c r="H1853" s="25">
        <v>1.2</v>
      </c>
      <c r="I1853" s="25">
        <v>0</v>
      </c>
      <c r="J1853" s="22">
        <f>OR(F1853&lt;&gt;0,G1853&lt;&gt;0,H1853&lt;&gt;0,I1853&lt;&gt;0)*(F1853 + (F1853 = 0))*(G1853 + (G1853 = 0))*(H1853 + (H1853 = 0))*(I1853 + (I1853 = 0))</f>
        <v>8.64</v>
      </c>
      <c r="K1853" s="20"/>
      <c r="L1853" s="20"/>
      <c r="M1853" s="48"/>
    </row>
    <row r="1854" spans="1:13" x14ac:dyDescent="0.25">
      <c r="A1854" s="20"/>
      <c r="B1854" s="20"/>
      <c r="C1854" s="20"/>
      <c r="D1854" s="23"/>
      <c r="E1854" s="20"/>
      <c r="F1854" s="20"/>
      <c r="G1854" s="20"/>
      <c r="H1854" s="20"/>
      <c r="I1854" s="20"/>
      <c r="J1854" s="26" t="s">
        <v>72</v>
      </c>
      <c r="K1854" s="27">
        <f>J1853</f>
        <v>8.64</v>
      </c>
      <c r="L1854" s="25">
        <v>70</v>
      </c>
      <c r="M1854" s="49">
        <f>ROUND(K1854*L1854,2)</f>
        <v>604.79999999999995</v>
      </c>
    </row>
    <row r="1855" spans="1:13" x14ac:dyDescent="0.25">
      <c r="A1855" s="29"/>
      <c r="B1855" s="29"/>
      <c r="C1855" s="29"/>
      <c r="D1855" s="30"/>
      <c r="E1855" s="29"/>
      <c r="F1855" s="29"/>
      <c r="G1855" s="29"/>
      <c r="H1855" s="29"/>
      <c r="I1855" s="29"/>
      <c r="J1855" s="29"/>
      <c r="K1855" s="29"/>
      <c r="L1855" s="29"/>
      <c r="M1855" s="50"/>
    </row>
    <row r="1856" spans="1:13" x14ac:dyDescent="0.25">
      <c r="A1856" s="17" t="s">
        <v>481</v>
      </c>
      <c r="B1856" s="18" t="s">
        <v>21</v>
      </c>
      <c r="C1856" s="18" t="s">
        <v>29</v>
      </c>
      <c r="D1856" s="19" t="s">
        <v>482</v>
      </c>
      <c r="E1856" s="20"/>
      <c r="F1856" s="20"/>
      <c r="G1856" s="20"/>
      <c r="H1856" s="20"/>
      <c r="I1856" s="20"/>
      <c r="J1856" s="20"/>
      <c r="K1856" s="31">
        <v>0</v>
      </c>
      <c r="L1856" s="25">
        <v>35</v>
      </c>
      <c r="M1856" s="47">
        <f>ROUND(K1856*L1856,2)</f>
        <v>0</v>
      </c>
    </row>
    <row r="1857" spans="1:13" ht="33.75" x14ac:dyDescent="0.25">
      <c r="A1857" s="20"/>
      <c r="B1857" s="20"/>
      <c r="C1857" s="20"/>
      <c r="D1857" s="19" t="s">
        <v>483</v>
      </c>
      <c r="E1857" s="20"/>
      <c r="F1857" s="20"/>
      <c r="G1857" s="20"/>
      <c r="H1857" s="20"/>
      <c r="I1857" s="20"/>
      <c r="J1857" s="20"/>
      <c r="K1857" s="20"/>
      <c r="L1857" s="20"/>
      <c r="M1857" s="48"/>
    </row>
    <row r="1858" spans="1:13" x14ac:dyDescent="0.25">
      <c r="A1858" s="17" t="s">
        <v>451</v>
      </c>
      <c r="B1858" s="18" t="s">
        <v>21</v>
      </c>
      <c r="C1858" s="18" t="s">
        <v>59</v>
      </c>
      <c r="D1858" s="19" t="s">
        <v>452</v>
      </c>
      <c r="E1858" s="20"/>
      <c r="F1858" s="20"/>
      <c r="G1858" s="20"/>
      <c r="H1858" s="20"/>
      <c r="I1858" s="20"/>
      <c r="J1858" s="20"/>
      <c r="K1858" s="31">
        <v>0</v>
      </c>
      <c r="L1858" s="25">
        <v>325</v>
      </c>
      <c r="M1858" s="47">
        <f>ROUND(K1858*L1858,2)</f>
        <v>0</v>
      </c>
    </row>
    <row r="1859" spans="1:13" ht="45" x14ac:dyDescent="0.25">
      <c r="A1859" s="20"/>
      <c r="B1859" s="20"/>
      <c r="C1859" s="20"/>
      <c r="D1859" s="19" t="s">
        <v>453</v>
      </c>
      <c r="E1859" s="20"/>
      <c r="F1859" s="20"/>
      <c r="G1859" s="20"/>
      <c r="H1859" s="20"/>
      <c r="I1859" s="20"/>
      <c r="J1859" s="20"/>
      <c r="K1859" s="20"/>
      <c r="L1859" s="20"/>
      <c r="M1859" s="48"/>
    </row>
    <row r="1860" spans="1:13" x14ac:dyDescent="0.25">
      <c r="A1860" s="17" t="s">
        <v>524</v>
      </c>
      <c r="B1860" s="18" t="s">
        <v>21</v>
      </c>
      <c r="C1860" s="18" t="s">
        <v>113</v>
      </c>
      <c r="D1860" s="19" t="s">
        <v>525</v>
      </c>
      <c r="E1860" s="20"/>
      <c r="F1860" s="20"/>
      <c r="G1860" s="20"/>
      <c r="H1860" s="20"/>
      <c r="I1860" s="20"/>
      <c r="J1860" s="20"/>
      <c r="K1860" s="21">
        <f>K1863</f>
        <v>1</v>
      </c>
      <c r="L1860" s="22">
        <f>L1863</f>
        <v>980</v>
      </c>
      <c r="M1860" s="47">
        <f>M1863</f>
        <v>980</v>
      </c>
    </row>
    <row r="1861" spans="1:13" ht="112.5" x14ac:dyDescent="0.25">
      <c r="A1861" s="20"/>
      <c r="B1861" s="20"/>
      <c r="C1861" s="20"/>
      <c r="D1861" s="19" t="s">
        <v>526</v>
      </c>
      <c r="E1861" s="20"/>
      <c r="F1861" s="20"/>
      <c r="G1861" s="20"/>
      <c r="H1861" s="20"/>
      <c r="I1861" s="20"/>
      <c r="J1861" s="20"/>
      <c r="K1861" s="20"/>
      <c r="L1861" s="20"/>
      <c r="M1861" s="48"/>
    </row>
    <row r="1862" spans="1:13" x14ac:dyDescent="0.25">
      <c r="A1862" s="20"/>
      <c r="B1862" s="20"/>
      <c r="C1862" s="20"/>
      <c r="D1862" s="23"/>
      <c r="E1862" s="18" t="s">
        <v>408</v>
      </c>
      <c r="F1862" s="24">
        <v>1</v>
      </c>
      <c r="G1862" s="25">
        <v>0</v>
      </c>
      <c r="H1862" s="25">
        <v>0</v>
      </c>
      <c r="I1862" s="25">
        <v>0</v>
      </c>
      <c r="J1862" s="22">
        <f>OR(F1862&lt;&gt;0,G1862&lt;&gt;0,H1862&lt;&gt;0,I1862&lt;&gt;0)*(F1862 + (F1862 = 0))*(G1862 + (G1862 = 0))*(H1862 + (H1862 = 0))*(I1862 + (I1862 = 0))</f>
        <v>1</v>
      </c>
      <c r="K1862" s="20"/>
      <c r="L1862" s="20"/>
      <c r="M1862" s="48"/>
    </row>
    <row r="1863" spans="1:13" x14ac:dyDescent="0.25">
      <c r="A1863" s="20"/>
      <c r="B1863" s="20"/>
      <c r="C1863" s="20"/>
      <c r="D1863" s="23"/>
      <c r="E1863" s="20"/>
      <c r="F1863" s="20"/>
      <c r="G1863" s="20"/>
      <c r="H1863" s="20"/>
      <c r="I1863" s="20"/>
      <c r="J1863" s="26" t="s">
        <v>527</v>
      </c>
      <c r="K1863" s="27">
        <f>J1862</f>
        <v>1</v>
      </c>
      <c r="L1863" s="25">
        <v>980</v>
      </c>
      <c r="M1863" s="49">
        <f>ROUND(K1863*L1863,2)</f>
        <v>980</v>
      </c>
    </row>
    <row r="1864" spans="1:13" x14ac:dyDescent="0.25">
      <c r="A1864" s="29"/>
      <c r="B1864" s="29"/>
      <c r="C1864" s="29"/>
      <c r="D1864" s="30"/>
      <c r="E1864" s="29"/>
      <c r="F1864" s="29"/>
      <c r="G1864" s="29"/>
      <c r="H1864" s="29"/>
      <c r="I1864" s="29"/>
      <c r="J1864" s="29"/>
      <c r="K1864" s="29"/>
      <c r="L1864" s="29"/>
      <c r="M1864" s="50"/>
    </row>
    <row r="1865" spans="1:13" x14ac:dyDescent="0.25">
      <c r="A1865" s="20"/>
      <c r="B1865" s="20"/>
      <c r="C1865" s="20"/>
      <c r="D1865" s="23"/>
      <c r="E1865" s="20"/>
      <c r="F1865" s="20"/>
      <c r="G1865" s="20"/>
      <c r="H1865" s="20"/>
      <c r="I1865" s="20"/>
      <c r="J1865" s="26" t="s">
        <v>528</v>
      </c>
      <c r="K1865" s="31">
        <v>1</v>
      </c>
      <c r="L1865" s="28">
        <f>M1729+M1734+M1736+M1738+M1743+M1745+M1747+M1749+M1755+M1760+M1765+M1770+M1772+M1774+M1779+M1781+M1783+M1785+M1787+M1789+M1791+M1793+M1798+M1803+M1805+M1810+M1816+M1818+M1823+M1828+M1830+M1835+M1837+M1839+M1841+M1843+M1845+M1847+M1849+M1851+M1856+M1858+M1860</f>
        <v>10457.379999999999</v>
      </c>
      <c r="M1865" s="49">
        <f>ROUND(K1865*L1865,2)</f>
        <v>10457.379999999999</v>
      </c>
    </row>
    <row r="1866" spans="1:13" x14ac:dyDescent="0.25">
      <c r="A1866" s="29"/>
      <c r="B1866" s="29"/>
      <c r="C1866" s="29"/>
      <c r="D1866" s="30"/>
      <c r="E1866" s="29"/>
      <c r="F1866" s="29"/>
      <c r="G1866" s="29"/>
      <c r="H1866" s="29"/>
      <c r="I1866" s="29"/>
      <c r="J1866" s="29"/>
      <c r="K1866" s="29"/>
      <c r="L1866" s="29"/>
      <c r="M1866" s="50"/>
    </row>
    <row r="1867" spans="1:13" x14ac:dyDescent="0.25">
      <c r="A1867" s="20"/>
      <c r="B1867" s="20"/>
      <c r="C1867" s="20"/>
      <c r="D1867" s="23"/>
      <c r="E1867" s="20"/>
      <c r="F1867" s="20"/>
      <c r="G1867" s="20"/>
      <c r="H1867" s="20"/>
      <c r="I1867" s="20"/>
      <c r="J1867" s="26" t="s">
        <v>529</v>
      </c>
      <c r="K1867" s="32">
        <v>1</v>
      </c>
      <c r="L1867" s="28">
        <f>M1728</f>
        <v>10457.379999999999</v>
      </c>
      <c r="M1867" s="49">
        <f>ROUND(K1867*L1867,2)</f>
        <v>10457.379999999999</v>
      </c>
    </row>
    <row r="1868" spans="1:13" x14ac:dyDescent="0.25">
      <c r="A1868" s="29"/>
      <c r="B1868" s="29"/>
      <c r="C1868" s="29"/>
      <c r="D1868" s="30"/>
      <c r="E1868" s="29"/>
      <c r="F1868" s="29"/>
      <c r="G1868" s="29"/>
      <c r="H1868" s="29"/>
      <c r="I1868" s="29"/>
      <c r="J1868" s="29"/>
      <c r="K1868" s="29"/>
      <c r="L1868" s="29"/>
      <c r="M1868" s="50"/>
    </row>
    <row r="1869" spans="1:13" collapsed="1" x14ac:dyDescent="0.25">
      <c r="A1869" s="7" t="s">
        <v>530</v>
      </c>
      <c r="B1869" s="7" t="s">
        <v>15</v>
      </c>
      <c r="C1869" s="7" t="s">
        <v>16</v>
      </c>
      <c r="D1869" s="8" t="s">
        <v>531</v>
      </c>
      <c r="E1869" s="9"/>
      <c r="F1869" s="9"/>
      <c r="G1869" s="9"/>
      <c r="H1869" s="9"/>
      <c r="I1869" s="9"/>
      <c r="J1869" s="9"/>
      <c r="K1869" s="10">
        <f>K1878</f>
        <v>1</v>
      </c>
      <c r="L1869" s="11">
        <f>L1878</f>
        <v>980</v>
      </c>
      <c r="M1869" s="45">
        <f>M1878</f>
        <v>980</v>
      </c>
    </row>
    <row r="1870" spans="1:13" x14ac:dyDescent="0.25">
      <c r="A1870" s="12" t="s">
        <v>532</v>
      </c>
      <c r="B1870" s="12" t="s">
        <v>15</v>
      </c>
      <c r="C1870" s="12" t="s">
        <v>16</v>
      </c>
      <c r="D1870" s="13" t="s">
        <v>19</v>
      </c>
      <c r="E1870" s="14"/>
      <c r="F1870" s="14"/>
      <c r="G1870" s="14"/>
      <c r="H1870" s="14"/>
      <c r="I1870" s="14"/>
      <c r="J1870" s="14"/>
      <c r="K1870" s="15">
        <f>K1876</f>
        <v>1</v>
      </c>
      <c r="L1870" s="16">
        <f>L1876</f>
        <v>980</v>
      </c>
      <c r="M1870" s="46">
        <f>M1876</f>
        <v>980</v>
      </c>
    </row>
    <row r="1871" spans="1:13" x14ac:dyDescent="0.25">
      <c r="A1871" s="17" t="s">
        <v>524</v>
      </c>
      <c r="B1871" s="18" t="s">
        <v>21</v>
      </c>
      <c r="C1871" s="18" t="s">
        <v>113</v>
      </c>
      <c r="D1871" s="19" t="s">
        <v>525</v>
      </c>
      <c r="E1871" s="20"/>
      <c r="F1871" s="20"/>
      <c r="G1871" s="20"/>
      <c r="H1871" s="20"/>
      <c r="I1871" s="20"/>
      <c r="J1871" s="20"/>
      <c r="K1871" s="21">
        <f>K1874</f>
        <v>1</v>
      </c>
      <c r="L1871" s="22">
        <f>L1874</f>
        <v>980</v>
      </c>
      <c r="M1871" s="47">
        <f>M1874</f>
        <v>980</v>
      </c>
    </row>
    <row r="1872" spans="1:13" ht="112.5" x14ac:dyDescent="0.25">
      <c r="A1872" s="20"/>
      <c r="B1872" s="20"/>
      <c r="C1872" s="20"/>
      <c r="D1872" s="19" t="s">
        <v>526</v>
      </c>
      <c r="E1872" s="20"/>
      <c r="F1872" s="20"/>
      <c r="G1872" s="20"/>
      <c r="H1872" s="20"/>
      <c r="I1872" s="20"/>
      <c r="J1872" s="20"/>
      <c r="K1872" s="20"/>
      <c r="L1872" s="20"/>
      <c r="M1872" s="48"/>
    </row>
    <row r="1873" spans="1:13" x14ac:dyDescent="0.25">
      <c r="A1873" s="20"/>
      <c r="B1873" s="20"/>
      <c r="C1873" s="20"/>
      <c r="D1873" s="23"/>
      <c r="E1873" s="18" t="s">
        <v>42</v>
      </c>
      <c r="F1873" s="24">
        <v>1</v>
      </c>
      <c r="G1873" s="25">
        <v>0</v>
      </c>
      <c r="H1873" s="25">
        <v>0</v>
      </c>
      <c r="I1873" s="25">
        <v>0</v>
      </c>
      <c r="J1873" s="22">
        <f>OR(F1873&lt;&gt;0,G1873&lt;&gt;0,H1873&lt;&gt;0,I1873&lt;&gt;0)*(F1873 + (F1873 = 0))*(G1873 + (G1873 = 0))*(H1873 + (H1873 = 0))*(I1873 + (I1873 = 0))</f>
        <v>1</v>
      </c>
      <c r="K1873" s="20"/>
      <c r="L1873" s="20"/>
      <c r="M1873" s="48"/>
    </row>
    <row r="1874" spans="1:13" x14ac:dyDescent="0.25">
      <c r="A1874" s="20"/>
      <c r="B1874" s="20"/>
      <c r="C1874" s="20"/>
      <c r="D1874" s="23"/>
      <c r="E1874" s="20"/>
      <c r="F1874" s="20"/>
      <c r="G1874" s="20"/>
      <c r="H1874" s="20"/>
      <c r="I1874" s="20"/>
      <c r="J1874" s="26" t="s">
        <v>527</v>
      </c>
      <c r="K1874" s="27">
        <f>J1873</f>
        <v>1</v>
      </c>
      <c r="L1874" s="25">
        <v>980</v>
      </c>
      <c r="M1874" s="49">
        <f>ROUND(K1874*L1874,2)</f>
        <v>980</v>
      </c>
    </row>
    <row r="1875" spans="1:13" x14ac:dyDescent="0.25">
      <c r="A1875" s="29"/>
      <c r="B1875" s="29"/>
      <c r="C1875" s="29"/>
      <c r="D1875" s="30"/>
      <c r="E1875" s="29"/>
      <c r="F1875" s="29"/>
      <c r="G1875" s="29"/>
      <c r="H1875" s="29"/>
      <c r="I1875" s="29"/>
      <c r="J1875" s="29"/>
      <c r="K1875" s="29"/>
      <c r="L1875" s="29"/>
      <c r="M1875" s="50"/>
    </row>
    <row r="1876" spans="1:13" x14ac:dyDescent="0.25">
      <c r="A1876" s="20"/>
      <c r="B1876" s="20"/>
      <c r="C1876" s="20"/>
      <c r="D1876" s="23"/>
      <c r="E1876" s="20"/>
      <c r="F1876" s="20"/>
      <c r="G1876" s="20"/>
      <c r="H1876" s="20"/>
      <c r="I1876" s="20"/>
      <c r="J1876" s="26" t="s">
        <v>533</v>
      </c>
      <c r="K1876" s="31">
        <v>1</v>
      </c>
      <c r="L1876" s="28">
        <f>M1871</f>
        <v>980</v>
      </c>
      <c r="M1876" s="49">
        <f>ROUND(K1876*L1876,2)</f>
        <v>980</v>
      </c>
    </row>
    <row r="1877" spans="1:13" x14ac:dyDescent="0.25">
      <c r="A1877" s="29"/>
      <c r="B1877" s="29"/>
      <c r="C1877" s="29"/>
      <c r="D1877" s="30"/>
      <c r="E1877" s="29"/>
      <c r="F1877" s="29"/>
      <c r="G1877" s="29"/>
      <c r="H1877" s="29"/>
      <c r="I1877" s="29"/>
      <c r="J1877" s="29"/>
      <c r="K1877" s="29"/>
      <c r="L1877" s="29"/>
      <c r="M1877" s="50"/>
    </row>
    <row r="1878" spans="1:13" x14ac:dyDescent="0.25">
      <c r="A1878" s="20"/>
      <c r="B1878" s="20"/>
      <c r="C1878" s="20"/>
      <c r="D1878" s="23"/>
      <c r="E1878" s="20"/>
      <c r="F1878" s="20"/>
      <c r="G1878" s="20"/>
      <c r="H1878" s="20"/>
      <c r="I1878" s="20"/>
      <c r="J1878" s="26" t="s">
        <v>534</v>
      </c>
      <c r="K1878" s="32">
        <v>1</v>
      </c>
      <c r="L1878" s="28">
        <f>M1870</f>
        <v>980</v>
      </c>
      <c r="M1878" s="49">
        <f>ROUND(K1878*L1878,2)</f>
        <v>980</v>
      </c>
    </row>
    <row r="1879" spans="1:13" x14ac:dyDescent="0.25">
      <c r="A1879" s="29"/>
      <c r="B1879" s="29"/>
      <c r="C1879" s="29"/>
      <c r="D1879" s="30"/>
      <c r="E1879" s="29"/>
      <c r="F1879" s="29"/>
      <c r="G1879" s="29"/>
      <c r="H1879" s="29"/>
      <c r="I1879" s="29"/>
      <c r="J1879" s="29"/>
      <c r="K1879" s="29"/>
      <c r="L1879" s="29"/>
      <c r="M1879" s="50"/>
    </row>
    <row r="1880" spans="1:13" collapsed="1" x14ac:dyDescent="0.25">
      <c r="A1880" s="7" t="s">
        <v>535</v>
      </c>
      <c r="B1880" s="7" t="s">
        <v>15</v>
      </c>
      <c r="C1880" s="7" t="s">
        <v>16</v>
      </c>
      <c r="D1880" s="8" t="s">
        <v>536</v>
      </c>
      <c r="E1880" s="9"/>
      <c r="F1880" s="9"/>
      <c r="G1880" s="9"/>
      <c r="H1880" s="9"/>
      <c r="I1880" s="9"/>
      <c r="J1880" s="9"/>
      <c r="K1880" s="10">
        <f>K1882</f>
        <v>1</v>
      </c>
      <c r="L1880" s="11">
        <f>L1882</f>
        <v>0</v>
      </c>
      <c r="M1880" s="45">
        <f>M1882</f>
        <v>0</v>
      </c>
    </row>
    <row r="1881" spans="1:13" x14ac:dyDescent="0.25">
      <c r="A1881" s="12" t="s">
        <v>537</v>
      </c>
      <c r="B1881" s="12" t="s">
        <v>15</v>
      </c>
      <c r="C1881" s="12" t="s">
        <v>16</v>
      </c>
      <c r="D1881" s="13" t="s">
        <v>19</v>
      </c>
      <c r="E1881" s="14"/>
      <c r="F1881" s="14"/>
      <c r="G1881" s="14"/>
      <c r="H1881" s="14"/>
      <c r="I1881" s="14"/>
      <c r="J1881" s="14"/>
      <c r="K1881" s="35">
        <v>1</v>
      </c>
      <c r="L1881" s="36">
        <v>0</v>
      </c>
      <c r="M1881" s="46">
        <f>ROUND(K1881*L1881,2)</f>
        <v>0</v>
      </c>
    </row>
    <row r="1882" spans="1:13" x14ac:dyDescent="0.25">
      <c r="A1882" s="20"/>
      <c r="B1882" s="20"/>
      <c r="C1882" s="20"/>
      <c r="D1882" s="23"/>
      <c r="E1882" s="20"/>
      <c r="F1882" s="20"/>
      <c r="G1882" s="20"/>
      <c r="H1882" s="20"/>
      <c r="I1882" s="20"/>
      <c r="J1882" s="26" t="s">
        <v>538</v>
      </c>
      <c r="K1882" s="32">
        <v>1</v>
      </c>
      <c r="L1882" s="28">
        <f>M1881</f>
        <v>0</v>
      </c>
      <c r="M1882" s="49">
        <f>ROUND(K1882*L1882,2)</f>
        <v>0</v>
      </c>
    </row>
    <row r="1883" spans="1:13" x14ac:dyDescent="0.25">
      <c r="A1883" s="29"/>
      <c r="B1883" s="29"/>
      <c r="C1883" s="29"/>
      <c r="D1883" s="30"/>
      <c r="E1883" s="29"/>
      <c r="F1883" s="29"/>
      <c r="G1883" s="29"/>
      <c r="H1883" s="29"/>
      <c r="I1883" s="29"/>
      <c r="J1883" s="29"/>
      <c r="K1883" s="29"/>
      <c r="L1883" s="29"/>
      <c r="M1883" s="50"/>
    </row>
    <row r="1884" spans="1:13" collapsed="1" x14ac:dyDescent="0.25">
      <c r="A1884" s="7" t="s">
        <v>539</v>
      </c>
      <c r="B1884" s="7" t="s">
        <v>15</v>
      </c>
      <c r="C1884" s="7" t="s">
        <v>16</v>
      </c>
      <c r="D1884" s="8" t="s">
        <v>540</v>
      </c>
      <c r="E1884" s="9"/>
      <c r="F1884" s="9"/>
      <c r="G1884" s="9"/>
      <c r="H1884" s="9"/>
      <c r="I1884" s="9"/>
      <c r="J1884" s="9"/>
      <c r="K1884" s="10">
        <f>K1886</f>
        <v>1</v>
      </c>
      <c r="L1884" s="11">
        <f>L1886</f>
        <v>0</v>
      </c>
      <c r="M1884" s="45">
        <f>M1886</f>
        <v>0</v>
      </c>
    </row>
    <row r="1885" spans="1:13" x14ac:dyDescent="0.25">
      <c r="A1885" s="12" t="s">
        <v>541</v>
      </c>
      <c r="B1885" s="12" t="s">
        <v>15</v>
      </c>
      <c r="C1885" s="12" t="s">
        <v>16</v>
      </c>
      <c r="D1885" s="13" t="s">
        <v>19</v>
      </c>
      <c r="E1885" s="14"/>
      <c r="F1885" s="14"/>
      <c r="G1885" s="14"/>
      <c r="H1885" s="14"/>
      <c r="I1885" s="14"/>
      <c r="J1885" s="14"/>
      <c r="K1885" s="35">
        <v>1</v>
      </c>
      <c r="L1885" s="36">
        <v>0</v>
      </c>
      <c r="M1885" s="46">
        <f>ROUND(K1885*L1885,2)</f>
        <v>0</v>
      </c>
    </row>
    <row r="1886" spans="1:13" x14ac:dyDescent="0.25">
      <c r="A1886" s="20"/>
      <c r="B1886" s="20"/>
      <c r="C1886" s="20"/>
      <c r="D1886" s="23"/>
      <c r="E1886" s="20"/>
      <c r="F1886" s="20"/>
      <c r="G1886" s="20"/>
      <c r="H1886" s="20"/>
      <c r="I1886" s="20"/>
      <c r="J1886" s="26" t="s">
        <v>542</v>
      </c>
      <c r="K1886" s="32">
        <v>1</v>
      </c>
      <c r="L1886" s="28">
        <f>M1885</f>
        <v>0</v>
      </c>
      <c r="M1886" s="49">
        <f>ROUND(K1886*L1886,2)</f>
        <v>0</v>
      </c>
    </row>
    <row r="1887" spans="1:13" x14ac:dyDescent="0.25">
      <c r="A1887" s="29"/>
      <c r="B1887" s="29"/>
      <c r="C1887" s="29"/>
      <c r="D1887" s="30"/>
      <c r="E1887" s="29"/>
      <c r="F1887" s="29"/>
      <c r="G1887" s="29"/>
      <c r="H1887" s="29"/>
      <c r="I1887" s="29"/>
      <c r="J1887" s="29"/>
      <c r="K1887" s="29"/>
      <c r="L1887" s="29"/>
      <c r="M1887" s="50"/>
    </row>
    <row r="1888" spans="1:13" collapsed="1" x14ac:dyDescent="0.25">
      <c r="A1888" s="7" t="s">
        <v>543</v>
      </c>
      <c r="B1888" s="7" t="s">
        <v>15</v>
      </c>
      <c r="C1888" s="7" t="s">
        <v>16</v>
      </c>
      <c r="D1888" s="8" t="s">
        <v>544</v>
      </c>
      <c r="E1888" s="9"/>
      <c r="F1888" s="9"/>
      <c r="G1888" s="9"/>
      <c r="H1888" s="9"/>
      <c r="I1888" s="9"/>
      <c r="J1888" s="9"/>
      <c r="K1888" s="10">
        <f>K1914</f>
        <v>1</v>
      </c>
      <c r="L1888" s="11">
        <f>L1914</f>
        <v>2815.52</v>
      </c>
      <c r="M1888" s="45">
        <f>M1914</f>
        <v>2815.52</v>
      </c>
    </row>
    <row r="1889" spans="1:13" x14ac:dyDescent="0.25">
      <c r="A1889" s="12" t="s">
        <v>545</v>
      </c>
      <c r="B1889" s="12" t="s">
        <v>15</v>
      </c>
      <c r="C1889" s="12" t="s">
        <v>16</v>
      </c>
      <c r="D1889" s="13" t="s">
        <v>19</v>
      </c>
      <c r="E1889" s="14"/>
      <c r="F1889" s="14"/>
      <c r="G1889" s="14"/>
      <c r="H1889" s="14"/>
      <c r="I1889" s="14"/>
      <c r="J1889" s="14"/>
      <c r="K1889" s="15">
        <f>K1912</f>
        <v>1</v>
      </c>
      <c r="L1889" s="16">
        <f>L1912</f>
        <v>2815.52</v>
      </c>
      <c r="M1889" s="46">
        <f>M1912</f>
        <v>2815.52</v>
      </c>
    </row>
    <row r="1890" spans="1:13" x14ac:dyDescent="0.25">
      <c r="A1890" s="17" t="s">
        <v>34</v>
      </c>
      <c r="B1890" s="18" t="s">
        <v>21</v>
      </c>
      <c r="C1890" s="18" t="s">
        <v>22</v>
      </c>
      <c r="D1890" s="19" t="s">
        <v>35</v>
      </c>
      <c r="E1890" s="20"/>
      <c r="F1890" s="20"/>
      <c r="G1890" s="20"/>
      <c r="H1890" s="20"/>
      <c r="I1890" s="20"/>
      <c r="J1890" s="20"/>
      <c r="K1890" s="21">
        <f>K1893</f>
        <v>46.64</v>
      </c>
      <c r="L1890" s="22">
        <f>L1893</f>
        <v>27.92</v>
      </c>
      <c r="M1890" s="47">
        <f>M1893</f>
        <v>1302.19</v>
      </c>
    </row>
    <row r="1891" spans="1:13" ht="33.75" x14ac:dyDescent="0.25">
      <c r="A1891" s="20"/>
      <c r="B1891" s="20"/>
      <c r="C1891" s="20"/>
      <c r="D1891" s="19" t="s">
        <v>36</v>
      </c>
      <c r="E1891" s="20"/>
      <c r="F1891" s="20"/>
      <c r="G1891" s="20"/>
      <c r="H1891" s="20"/>
      <c r="I1891" s="20"/>
      <c r="J1891" s="20"/>
      <c r="K1891" s="20"/>
      <c r="L1891" s="20"/>
      <c r="M1891" s="48"/>
    </row>
    <row r="1892" spans="1:13" x14ac:dyDescent="0.25">
      <c r="A1892" s="20"/>
      <c r="B1892" s="20"/>
      <c r="C1892" s="20"/>
      <c r="D1892" s="23"/>
      <c r="E1892" s="18" t="s">
        <v>71</v>
      </c>
      <c r="F1892" s="24">
        <v>4</v>
      </c>
      <c r="G1892" s="25">
        <v>1.1000000000000001</v>
      </c>
      <c r="H1892" s="25">
        <v>10.6</v>
      </c>
      <c r="I1892" s="25">
        <v>0</v>
      </c>
      <c r="J1892" s="22">
        <f>OR(F1892&lt;&gt;0,G1892&lt;&gt;0,H1892&lt;&gt;0,I1892&lt;&gt;0)*(F1892 + (F1892 = 0))*(G1892 + (G1892 = 0))*(H1892 + (H1892 = 0))*(I1892 + (I1892 = 0))</f>
        <v>46.64</v>
      </c>
      <c r="K1892" s="20"/>
      <c r="L1892" s="20"/>
      <c r="M1892" s="48"/>
    </row>
    <row r="1893" spans="1:13" x14ac:dyDescent="0.25">
      <c r="A1893" s="20"/>
      <c r="B1893" s="20"/>
      <c r="C1893" s="20"/>
      <c r="D1893" s="23"/>
      <c r="E1893" s="20"/>
      <c r="F1893" s="20"/>
      <c r="G1893" s="20"/>
      <c r="H1893" s="20"/>
      <c r="I1893" s="20"/>
      <c r="J1893" s="26" t="s">
        <v>38</v>
      </c>
      <c r="K1893" s="27">
        <f>J1892</f>
        <v>46.64</v>
      </c>
      <c r="L1893" s="25">
        <v>27.92</v>
      </c>
      <c r="M1893" s="49">
        <f>ROUND(K1893*L1893,2)</f>
        <v>1302.19</v>
      </c>
    </row>
    <row r="1894" spans="1:13" x14ac:dyDescent="0.25">
      <c r="A1894" s="29"/>
      <c r="B1894" s="29"/>
      <c r="C1894" s="29"/>
      <c r="D1894" s="30"/>
      <c r="E1894" s="29"/>
      <c r="F1894" s="29"/>
      <c r="G1894" s="29"/>
      <c r="H1894" s="29"/>
      <c r="I1894" s="29"/>
      <c r="J1894" s="29"/>
      <c r="K1894" s="29"/>
      <c r="L1894" s="29"/>
      <c r="M1894" s="50"/>
    </row>
    <row r="1895" spans="1:13" x14ac:dyDescent="0.25">
      <c r="A1895" s="17" t="s">
        <v>107</v>
      </c>
      <c r="B1895" s="18" t="s">
        <v>21</v>
      </c>
      <c r="C1895" s="18" t="s">
        <v>22</v>
      </c>
      <c r="D1895" s="19" t="s">
        <v>108</v>
      </c>
      <c r="E1895" s="20"/>
      <c r="F1895" s="20"/>
      <c r="G1895" s="20"/>
      <c r="H1895" s="20"/>
      <c r="I1895" s="20"/>
      <c r="J1895" s="20"/>
      <c r="K1895" s="21">
        <f>K1898</f>
        <v>1.64</v>
      </c>
      <c r="L1895" s="22">
        <f>L1898</f>
        <v>22.34</v>
      </c>
      <c r="M1895" s="47">
        <f>M1898</f>
        <v>36.64</v>
      </c>
    </row>
    <row r="1896" spans="1:13" ht="45" x14ac:dyDescent="0.25">
      <c r="A1896" s="20"/>
      <c r="B1896" s="20"/>
      <c r="C1896" s="20"/>
      <c r="D1896" s="19" t="s">
        <v>109</v>
      </c>
      <c r="E1896" s="20"/>
      <c r="F1896" s="20"/>
      <c r="G1896" s="20"/>
      <c r="H1896" s="20"/>
      <c r="I1896" s="20"/>
      <c r="J1896" s="20"/>
      <c r="K1896" s="20"/>
      <c r="L1896" s="20"/>
      <c r="M1896" s="48"/>
    </row>
    <row r="1897" spans="1:13" x14ac:dyDescent="0.25">
      <c r="A1897" s="20"/>
      <c r="B1897" s="20"/>
      <c r="C1897" s="20"/>
      <c r="D1897" s="23"/>
      <c r="E1897" s="18" t="s">
        <v>71</v>
      </c>
      <c r="F1897" s="24">
        <v>4</v>
      </c>
      <c r="G1897" s="25">
        <v>0.41</v>
      </c>
      <c r="H1897" s="25">
        <v>0</v>
      </c>
      <c r="I1897" s="25">
        <v>0</v>
      </c>
      <c r="J1897" s="22">
        <f>OR(F1897&lt;&gt;0,G1897&lt;&gt;0,H1897&lt;&gt;0,I1897&lt;&gt;0)*(F1897 + (F1897 = 0))*(G1897 + (G1897 = 0))*(H1897 + (H1897 = 0))*(I1897 + (I1897 = 0))</f>
        <v>1.64</v>
      </c>
      <c r="K1897" s="20"/>
      <c r="L1897" s="20"/>
      <c r="M1897" s="48"/>
    </row>
    <row r="1898" spans="1:13" x14ac:dyDescent="0.25">
      <c r="A1898" s="20"/>
      <c r="B1898" s="20"/>
      <c r="C1898" s="20"/>
      <c r="D1898" s="23"/>
      <c r="E1898" s="20"/>
      <c r="F1898" s="20"/>
      <c r="G1898" s="20"/>
      <c r="H1898" s="20"/>
      <c r="I1898" s="20"/>
      <c r="J1898" s="26" t="s">
        <v>111</v>
      </c>
      <c r="K1898" s="27">
        <f>J1897</f>
        <v>1.64</v>
      </c>
      <c r="L1898" s="25">
        <v>22.34</v>
      </c>
      <c r="M1898" s="49">
        <f>ROUND(K1898*L1898,2)</f>
        <v>36.64</v>
      </c>
    </row>
    <row r="1899" spans="1:13" x14ac:dyDescent="0.25">
      <c r="A1899" s="29"/>
      <c r="B1899" s="29"/>
      <c r="C1899" s="29"/>
      <c r="D1899" s="30"/>
      <c r="E1899" s="29"/>
      <c r="F1899" s="29"/>
      <c r="G1899" s="29"/>
      <c r="H1899" s="29"/>
      <c r="I1899" s="29"/>
      <c r="J1899" s="29"/>
      <c r="K1899" s="29"/>
      <c r="L1899" s="29"/>
      <c r="M1899" s="50"/>
    </row>
    <row r="1900" spans="1:13" ht="22.5" x14ac:dyDescent="0.25">
      <c r="A1900" s="17" t="s">
        <v>88</v>
      </c>
      <c r="B1900" s="18" t="s">
        <v>21</v>
      </c>
      <c r="C1900" s="18" t="s">
        <v>59</v>
      </c>
      <c r="D1900" s="19" t="s">
        <v>89</v>
      </c>
      <c r="E1900" s="20"/>
      <c r="F1900" s="20"/>
      <c r="G1900" s="20"/>
      <c r="H1900" s="20"/>
      <c r="I1900" s="20"/>
      <c r="J1900" s="20"/>
      <c r="K1900" s="21">
        <f>K1904</f>
        <v>1.43</v>
      </c>
      <c r="L1900" s="22">
        <f>L1904</f>
        <v>340.51</v>
      </c>
      <c r="M1900" s="47">
        <f>M1904</f>
        <v>486.93</v>
      </c>
    </row>
    <row r="1901" spans="1:13" ht="78.75" x14ac:dyDescent="0.25">
      <c r="A1901" s="20"/>
      <c r="B1901" s="20"/>
      <c r="C1901" s="20"/>
      <c r="D1901" s="19" t="s">
        <v>90</v>
      </c>
      <c r="E1901" s="20"/>
      <c r="F1901" s="20"/>
      <c r="G1901" s="20"/>
      <c r="H1901" s="20"/>
      <c r="I1901" s="20"/>
      <c r="J1901" s="20"/>
      <c r="K1901" s="20"/>
      <c r="L1901" s="20"/>
      <c r="M1901" s="48"/>
    </row>
    <row r="1902" spans="1:13" x14ac:dyDescent="0.25">
      <c r="A1902" s="20"/>
      <c r="B1902" s="20"/>
      <c r="C1902" s="20"/>
      <c r="D1902" s="23"/>
      <c r="E1902" s="18" t="s">
        <v>280</v>
      </c>
      <c r="F1902" s="24">
        <v>4</v>
      </c>
      <c r="G1902" s="25">
        <v>0.27</v>
      </c>
      <c r="H1902" s="25">
        <v>0.44</v>
      </c>
      <c r="I1902" s="25">
        <v>0</v>
      </c>
      <c r="J1902" s="22">
        <f>OR(F1902&lt;&gt;0,G1902&lt;&gt;0,H1902&lt;&gt;0,I1902&lt;&gt;0)*(F1902 + (F1902 = 0))*(G1902 + (G1902 = 0))*(H1902 + (H1902 = 0))*(I1902 + (I1902 = 0))</f>
        <v>0.48</v>
      </c>
      <c r="K1902" s="20"/>
      <c r="L1902" s="20"/>
      <c r="M1902" s="48"/>
    </row>
    <row r="1903" spans="1:13" x14ac:dyDescent="0.25">
      <c r="A1903" s="20"/>
      <c r="B1903" s="20"/>
      <c r="C1903" s="20"/>
      <c r="D1903" s="23"/>
      <c r="E1903" s="18" t="s">
        <v>16</v>
      </c>
      <c r="F1903" s="24">
        <v>4</v>
      </c>
      <c r="G1903" s="25">
        <v>0.43</v>
      </c>
      <c r="H1903" s="25">
        <v>0.55000000000000004</v>
      </c>
      <c r="I1903" s="25">
        <v>0</v>
      </c>
      <c r="J1903" s="22">
        <f>OR(F1903&lt;&gt;0,G1903&lt;&gt;0,H1903&lt;&gt;0,I1903&lt;&gt;0)*(F1903 + (F1903 = 0))*(G1903 + (G1903 = 0))*(H1903 + (H1903 = 0))*(I1903 + (I1903 = 0))</f>
        <v>0.95</v>
      </c>
      <c r="K1903" s="20"/>
      <c r="L1903" s="20"/>
      <c r="M1903" s="48"/>
    </row>
    <row r="1904" spans="1:13" x14ac:dyDescent="0.25">
      <c r="A1904" s="20"/>
      <c r="B1904" s="20"/>
      <c r="C1904" s="20"/>
      <c r="D1904" s="23"/>
      <c r="E1904" s="20"/>
      <c r="F1904" s="20"/>
      <c r="G1904" s="20"/>
      <c r="H1904" s="20"/>
      <c r="I1904" s="20"/>
      <c r="J1904" s="26" t="s">
        <v>92</v>
      </c>
      <c r="K1904" s="27">
        <f>SUM(J1902:J1903)</f>
        <v>1.43</v>
      </c>
      <c r="L1904" s="25">
        <v>340.51</v>
      </c>
      <c r="M1904" s="49">
        <f>ROUND(K1904*L1904,2)</f>
        <v>486.93</v>
      </c>
    </row>
    <row r="1905" spans="1:13" x14ac:dyDescent="0.25">
      <c r="A1905" s="29"/>
      <c r="B1905" s="29"/>
      <c r="C1905" s="29"/>
      <c r="D1905" s="30"/>
      <c r="E1905" s="29"/>
      <c r="F1905" s="29"/>
      <c r="G1905" s="29"/>
      <c r="H1905" s="29"/>
      <c r="I1905" s="29"/>
      <c r="J1905" s="29"/>
      <c r="K1905" s="29"/>
      <c r="L1905" s="29"/>
      <c r="M1905" s="50"/>
    </row>
    <row r="1906" spans="1:13" ht="22.5" x14ac:dyDescent="0.25">
      <c r="A1906" s="17" t="s">
        <v>182</v>
      </c>
      <c r="B1906" s="18" t="s">
        <v>21</v>
      </c>
      <c r="C1906" s="18" t="s">
        <v>59</v>
      </c>
      <c r="D1906" s="19" t="s">
        <v>183</v>
      </c>
      <c r="E1906" s="20"/>
      <c r="F1906" s="20"/>
      <c r="G1906" s="20"/>
      <c r="H1906" s="20"/>
      <c r="I1906" s="20"/>
      <c r="J1906" s="20"/>
      <c r="K1906" s="21">
        <f>K1910</f>
        <v>3.27</v>
      </c>
      <c r="L1906" s="22">
        <f>L1910</f>
        <v>302.68</v>
      </c>
      <c r="M1906" s="47">
        <f>M1910</f>
        <v>989.76</v>
      </c>
    </row>
    <row r="1907" spans="1:13" ht="78.75" x14ac:dyDescent="0.25">
      <c r="A1907" s="20"/>
      <c r="B1907" s="20"/>
      <c r="C1907" s="20"/>
      <c r="D1907" s="19" t="s">
        <v>184</v>
      </c>
      <c r="E1907" s="20"/>
      <c r="F1907" s="20"/>
      <c r="G1907" s="20"/>
      <c r="H1907" s="20"/>
      <c r="I1907" s="20"/>
      <c r="J1907" s="20"/>
      <c r="K1907" s="20"/>
      <c r="L1907" s="20"/>
      <c r="M1907" s="48"/>
    </row>
    <row r="1908" spans="1:13" x14ac:dyDescent="0.25">
      <c r="A1908" s="20"/>
      <c r="B1908" s="20"/>
      <c r="C1908" s="20"/>
      <c r="D1908" s="23"/>
      <c r="E1908" s="18" t="s">
        <v>32</v>
      </c>
      <c r="F1908" s="24">
        <v>2</v>
      </c>
      <c r="G1908" s="25">
        <v>0.9</v>
      </c>
      <c r="H1908" s="25">
        <v>0.35</v>
      </c>
      <c r="I1908" s="25">
        <v>0</v>
      </c>
      <c r="J1908" s="22">
        <f>OR(F1908&lt;&gt;0,G1908&lt;&gt;0,H1908&lt;&gt;0,I1908&lt;&gt;0)*(F1908 + (F1908 = 0))*(G1908 + (G1908 = 0))*(H1908 + (H1908 = 0))*(I1908 + (I1908 = 0))</f>
        <v>0.63</v>
      </c>
      <c r="K1908" s="20"/>
      <c r="L1908" s="20"/>
      <c r="M1908" s="48"/>
    </row>
    <row r="1909" spans="1:13" x14ac:dyDescent="0.25">
      <c r="A1909" s="20"/>
      <c r="B1909" s="20"/>
      <c r="C1909" s="20"/>
      <c r="D1909" s="23"/>
      <c r="E1909" s="18" t="s">
        <v>546</v>
      </c>
      <c r="F1909" s="24">
        <v>2</v>
      </c>
      <c r="G1909" s="25">
        <v>1.2</v>
      </c>
      <c r="H1909" s="25">
        <v>1.1000000000000001</v>
      </c>
      <c r="I1909" s="25">
        <v>0</v>
      </c>
      <c r="J1909" s="22">
        <f>OR(F1909&lt;&gt;0,G1909&lt;&gt;0,H1909&lt;&gt;0,I1909&lt;&gt;0)*(F1909 + (F1909 = 0))*(G1909 + (G1909 = 0))*(H1909 + (H1909 = 0))*(I1909 + (I1909 = 0))</f>
        <v>2.64</v>
      </c>
      <c r="K1909" s="20"/>
      <c r="L1909" s="20"/>
      <c r="M1909" s="48"/>
    </row>
    <row r="1910" spans="1:13" x14ac:dyDescent="0.25">
      <c r="A1910" s="20"/>
      <c r="B1910" s="20"/>
      <c r="C1910" s="20"/>
      <c r="D1910" s="23"/>
      <c r="E1910" s="20"/>
      <c r="F1910" s="20"/>
      <c r="G1910" s="20"/>
      <c r="H1910" s="20"/>
      <c r="I1910" s="20"/>
      <c r="J1910" s="26" t="s">
        <v>186</v>
      </c>
      <c r="K1910" s="27">
        <f>SUM(J1908:J1909)</f>
        <v>3.27</v>
      </c>
      <c r="L1910" s="25">
        <v>302.68</v>
      </c>
      <c r="M1910" s="49">
        <f>ROUND(K1910*L1910,2)</f>
        <v>989.76</v>
      </c>
    </row>
    <row r="1911" spans="1:13" x14ac:dyDescent="0.25">
      <c r="A1911" s="29"/>
      <c r="B1911" s="29"/>
      <c r="C1911" s="29"/>
      <c r="D1911" s="30"/>
      <c r="E1911" s="29"/>
      <c r="F1911" s="29"/>
      <c r="G1911" s="29"/>
      <c r="H1911" s="29"/>
      <c r="I1911" s="29"/>
      <c r="J1911" s="29"/>
      <c r="K1911" s="29"/>
      <c r="L1911" s="29"/>
      <c r="M1911" s="50"/>
    </row>
    <row r="1912" spans="1:13" x14ac:dyDescent="0.25">
      <c r="A1912" s="20"/>
      <c r="B1912" s="20"/>
      <c r="C1912" s="20"/>
      <c r="D1912" s="23"/>
      <c r="E1912" s="20"/>
      <c r="F1912" s="20"/>
      <c r="G1912" s="20"/>
      <c r="H1912" s="20"/>
      <c r="I1912" s="20"/>
      <c r="J1912" s="26" t="s">
        <v>547</v>
      </c>
      <c r="K1912" s="31">
        <v>1</v>
      </c>
      <c r="L1912" s="28">
        <f>M1890+M1895+M1900+M1906</f>
        <v>2815.52</v>
      </c>
      <c r="M1912" s="49">
        <f>ROUND(K1912*L1912,2)</f>
        <v>2815.52</v>
      </c>
    </row>
    <row r="1913" spans="1:13" x14ac:dyDescent="0.25">
      <c r="A1913" s="29"/>
      <c r="B1913" s="29"/>
      <c r="C1913" s="29"/>
      <c r="D1913" s="30"/>
      <c r="E1913" s="29"/>
      <c r="F1913" s="29"/>
      <c r="G1913" s="29"/>
      <c r="H1913" s="29"/>
      <c r="I1913" s="29"/>
      <c r="J1913" s="29"/>
      <c r="K1913" s="29"/>
      <c r="L1913" s="29"/>
      <c r="M1913" s="50"/>
    </row>
    <row r="1914" spans="1:13" x14ac:dyDescent="0.25">
      <c r="A1914" s="20"/>
      <c r="B1914" s="20"/>
      <c r="C1914" s="20"/>
      <c r="D1914" s="23"/>
      <c r="E1914" s="20"/>
      <c r="F1914" s="20"/>
      <c r="G1914" s="20"/>
      <c r="H1914" s="20"/>
      <c r="I1914" s="20"/>
      <c r="J1914" s="26" t="s">
        <v>548</v>
      </c>
      <c r="K1914" s="32">
        <v>1</v>
      </c>
      <c r="L1914" s="28">
        <f>M1889</f>
        <v>2815.52</v>
      </c>
      <c r="M1914" s="49">
        <f>ROUND(K1914*L1914,2)</f>
        <v>2815.52</v>
      </c>
    </row>
    <row r="1915" spans="1:13" x14ac:dyDescent="0.25">
      <c r="A1915" s="29"/>
      <c r="B1915" s="29"/>
      <c r="C1915" s="29"/>
      <c r="D1915" s="30"/>
      <c r="E1915" s="29"/>
      <c r="F1915" s="29"/>
      <c r="G1915" s="29"/>
      <c r="H1915" s="29"/>
      <c r="I1915" s="29"/>
      <c r="J1915" s="29"/>
      <c r="K1915" s="29"/>
      <c r="L1915" s="29"/>
      <c r="M1915" s="50"/>
    </row>
    <row r="1916" spans="1:13" x14ac:dyDescent="0.25">
      <c r="A1916" s="7" t="s">
        <v>549</v>
      </c>
      <c r="B1916" s="7" t="s">
        <v>15</v>
      </c>
      <c r="C1916" s="7" t="s">
        <v>16</v>
      </c>
      <c r="D1916" s="8" t="s">
        <v>550</v>
      </c>
      <c r="E1916" s="9"/>
      <c r="F1916" s="9"/>
      <c r="G1916" s="9"/>
      <c r="H1916" s="9"/>
      <c r="I1916" s="9"/>
      <c r="J1916" s="9"/>
      <c r="K1916" s="33">
        <v>1</v>
      </c>
      <c r="L1916" s="34">
        <v>0</v>
      </c>
      <c r="M1916" s="45">
        <f>ROUND(K1916*L1916,2)</f>
        <v>0</v>
      </c>
    </row>
    <row r="1917" spans="1:13" collapsed="1" x14ac:dyDescent="0.25">
      <c r="A1917" s="7" t="s">
        <v>551</v>
      </c>
      <c r="B1917" s="7" t="s">
        <v>15</v>
      </c>
      <c r="C1917" s="7" t="s">
        <v>16</v>
      </c>
      <c r="D1917" s="8" t="s">
        <v>552</v>
      </c>
      <c r="E1917" s="9"/>
      <c r="F1917" s="9"/>
      <c r="G1917" s="9"/>
      <c r="H1917" s="9"/>
      <c r="I1917" s="9"/>
      <c r="J1917" s="9"/>
      <c r="K1917" s="10">
        <f>K1982</f>
        <v>1</v>
      </c>
      <c r="L1917" s="11">
        <f>L1982</f>
        <v>7481.47</v>
      </c>
      <c r="M1917" s="45">
        <f>M1982</f>
        <v>7481.47</v>
      </c>
    </row>
    <row r="1918" spans="1:13" x14ac:dyDescent="0.25">
      <c r="A1918" s="12" t="s">
        <v>553</v>
      </c>
      <c r="B1918" s="12" t="s">
        <v>15</v>
      </c>
      <c r="C1918" s="12" t="s">
        <v>16</v>
      </c>
      <c r="D1918" s="13" t="s">
        <v>19</v>
      </c>
      <c r="E1918" s="14"/>
      <c r="F1918" s="14"/>
      <c r="G1918" s="14"/>
      <c r="H1918" s="14"/>
      <c r="I1918" s="14"/>
      <c r="J1918" s="14"/>
      <c r="K1918" s="15">
        <f>K1980</f>
        <v>1</v>
      </c>
      <c r="L1918" s="16">
        <f>L1980</f>
        <v>7481.47</v>
      </c>
      <c r="M1918" s="46">
        <f>M1980</f>
        <v>7481.47</v>
      </c>
    </row>
    <row r="1919" spans="1:13" x14ac:dyDescent="0.25">
      <c r="A1919" s="17" t="s">
        <v>409</v>
      </c>
      <c r="B1919" s="18" t="s">
        <v>21</v>
      </c>
      <c r="C1919" s="18" t="s">
        <v>29</v>
      </c>
      <c r="D1919" s="19" t="s">
        <v>410</v>
      </c>
      <c r="E1919" s="20"/>
      <c r="F1919" s="20"/>
      <c r="G1919" s="20"/>
      <c r="H1919" s="20"/>
      <c r="I1919" s="20"/>
      <c r="J1919" s="20"/>
      <c r="K1919" s="21">
        <f>K1922</f>
        <v>22.64</v>
      </c>
      <c r="L1919" s="22">
        <f>L1922</f>
        <v>10.55</v>
      </c>
      <c r="M1919" s="47">
        <f>M1922</f>
        <v>238.85</v>
      </c>
    </row>
    <row r="1920" spans="1:13" ht="45" x14ac:dyDescent="0.25">
      <c r="A1920" s="20"/>
      <c r="B1920" s="20"/>
      <c r="C1920" s="20"/>
      <c r="D1920" s="19" t="s">
        <v>411</v>
      </c>
      <c r="E1920" s="20"/>
      <c r="F1920" s="20"/>
      <c r="G1920" s="20"/>
      <c r="H1920" s="20"/>
      <c r="I1920" s="20"/>
      <c r="J1920" s="20"/>
      <c r="K1920" s="20"/>
      <c r="L1920" s="20"/>
      <c r="M1920" s="48"/>
    </row>
    <row r="1921" spans="1:13" x14ac:dyDescent="0.25">
      <c r="A1921" s="20"/>
      <c r="B1921" s="20"/>
      <c r="C1921" s="20"/>
      <c r="D1921" s="23"/>
      <c r="E1921" s="18" t="s">
        <v>499</v>
      </c>
      <c r="F1921" s="24">
        <v>1</v>
      </c>
      <c r="G1921" s="25">
        <v>22.64</v>
      </c>
      <c r="H1921" s="25">
        <v>0</v>
      </c>
      <c r="I1921" s="25">
        <v>0</v>
      </c>
      <c r="J1921" s="22">
        <f>OR(F1921&lt;&gt;0,G1921&lt;&gt;0,H1921&lt;&gt;0,I1921&lt;&gt;0)*(F1921 + (F1921 = 0))*(G1921 + (G1921 = 0))*(H1921 + (H1921 = 0))*(I1921 + (I1921 = 0))</f>
        <v>22.64</v>
      </c>
      <c r="K1921" s="20"/>
      <c r="L1921" s="20"/>
      <c r="M1921" s="48"/>
    </row>
    <row r="1922" spans="1:13" x14ac:dyDescent="0.25">
      <c r="A1922" s="20"/>
      <c r="B1922" s="20"/>
      <c r="C1922" s="20"/>
      <c r="D1922" s="23"/>
      <c r="E1922" s="20"/>
      <c r="F1922" s="20"/>
      <c r="G1922" s="20"/>
      <c r="H1922" s="20"/>
      <c r="I1922" s="20"/>
      <c r="J1922" s="26" t="s">
        <v>413</v>
      </c>
      <c r="K1922" s="27">
        <f>J1921</f>
        <v>22.64</v>
      </c>
      <c r="L1922" s="25">
        <v>10.55</v>
      </c>
      <c r="M1922" s="49">
        <f>ROUND(K1922*L1922,2)</f>
        <v>238.85</v>
      </c>
    </row>
    <row r="1923" spans="1:13" x14ac:dyDescent="0.25">
      <c r="A1923" s="29"/>
      <c r="B1923" s="29"/>
      <c r="C1923" s="29"/>
      <c r="D1923" s="30"/>
      <c r="E1923" s="29"/>
      <c r="F1923" s="29"/>
      <c r="G1923" s="29"/>
      <c r="H1923" s="29"/>
      <c r="I1923" s="29"/>
      <c r="J1923" s="29"/>
      <c r="K1923" s="29"/>
      <c r="L1923" s="29"/>
      <c r="M1923" s="50"/>
    </row>
    <row r="1924" spans="1:13" x14ac:dyDescent="0.25">
      <c r="A1924" s="17" t="s">
        <v>554</v>
      </c>
      <c r="B1924" s="18" t="s">
        <v>21</v>
      </c>
      <c r="C1924" s="18" t="s">
        <v>59</v>
      </c>
      <c r="D1924" s="19" t="s">
        <v>555</v>
      </c>
      <c r="E1924" s="20"/>
      <c r="F1924" s="20"/>
      <c r="G1924" s="20"/>
      <c r="H1924" s="20"/>
      <c r="I1924" s="20"/>
      <c r="J1924" s="20"/>
      <c r="K1924" s="21">
        <f>K1927</f>
        <v>0.05</v>
      </c>
      <c r="L1924" s="22">
        <f>L1927</f>
        <v>150</v>
      </c>
      <c r="M1924" s="47">
        <f>M1927</f>
        <v>7.5</v>
      </c>
    </row>
    <row r="1925" spans="1:13" ht="22.5" x14ac:dyDescent="0.25">
      <c r="A1925" s="20"/>
      <c r="B1925" s="20"/>
      <c r="C1925" s="20"/>
      <c r="D1925" s="19" t="s">
        <v>556</v>
      </c>
      <c r="E1925" s="20"/>
      <c r="F1925" s="20"/>
      <c r="G1925" s="20"/>
      <c r="H1925" s="20"/>
      <c r="I1925" s="20"/>
      <c r="J1925" s="20"/>
      <c r="K1925" s="20"/>
      <c r="L1925" s="20"/>
      <c r="M1925" s="48"/>
    </row>
    <row r="1926" spans="1:13" x14ac:dyDescent="0.25">
      <c r="A1926" s="20"/>
      <c r="B1926" s="20"/>
      <c r="C1926" s="20"/>
      <c r="D1926" s="23"/>
      <c r="E1926" s="18" t="s">
        <v>412</v>
      </c>
      <c r="F1926" s="24">
        <v>1</v>
      </c>
      <c r="G1926" s="25">
        <v>0.53</v>
      </c>
      <c r="H1926" s="25">
        <v>0.1</v>
      </c>
      <c r="I1926" s="25">
        <v>0</v>
      </c>
      <c r="J1926" s="22">
        <f>OR(F1926&lt;&gt;0,G1926&lt;&gt;0,H1926&lt;&gt;0,I1926&lt;&gt;0)*(F1926 + (F1926 = 0))*(G1926 + (G1926 = 0))*(H1926 + (H1926 = 0))*(I1926 + (I1926 = 0))</f>
        <v>0.05</v>
      </c>
      <c r="K1926" s="20"/>
      <c r="L1926" s="20"/>
      <c r="M1926" s="48"/>
    </row>
    <row r="1927" spans="1:13" x14ac:dyDescent="0.25">
      <c r="A1927" s="20"/>
      <c r="B1927" s="20"/>
      <c r="C1927" s="20"/>
      <c r="D1927" s="23"/>
      <c r="E1927" s="20"/>
      <c r="F1927" s="20"/>
      <c r="G1927" s="20"/>
      <c r="H1927" s="20"/>
      <c r="I1927" s="20"/>
      <c r="J1927" s="26" t="s">
        <v>557</v>
      </c>
      <c r="K1927" s="27">
        <f>J1926</f>
        <v>0.05</v>
      </c>
      <c r="L1927" s="25">
        <v>150</v>
      </c>
      <c r="M1927" s="49">
        <f>ROUND(K1927*L1927,2)</f>
        <v>7.5</v>
      </c>
    </row>
    <row r="1928" spans="1:13" x14ac:dyDescent="0.25">
      <c r="A1928" s="29"/>
      <c r="B1928" s="29"/>
      <c r="C1928" s="29"/>
      <c r="D1928" s="30"/>
      <c r="E1928" s="29"/>
      <c r="F1928" s="29"/>
      <c r="G1928" s="29"/>
      <c r="H1928" s="29"/>
      <c r="I1928" s="29"/>
      <c r="J1928" s="29"/>
      <c r="K1928" s="29"/>
      <c r="L1928" s="29"/>
      <c r="M1928" s="50"/>
    </row>
    <row r="1929" spans="1:13" x14ac:dyDescent="0.25">
      <c r="A1929" s="17" t="s">
        <v>471</v>
      </c>
      <c r="B1929" s="18" t="s">
        <v>21</v>
      </c>
      <c r="C1929" s="18" t="s">
        <v>113</v>
      </c>
      <c r="D1929" s="19" t="s">
        <v>472</v>
      </c>
      <c r="E1929" s="20"/>
      <c r="F1929" s="20"/>
      <c r="G1929" s="20"/>
      <c r="H1929" s="20"/>
      <c r="I1929" s="20"/>
      <c r="J1929" s="20"/>
      <c r="K1929" s="21">
        <f>K1932</f>
        <v>8</v>
      </c>
      <c r="L1929" s="22">
        <f>L1932</f>
        <v>20</v>
      </c>
      <c r="M1929" s="47">
        <f>M1932</f>
        <v>160</v>
      </c>
    </row>
    <row r="1930" spans="1:13" ht="22.5" x14ac:dyDescent="0.25">
      <c r="A1930" s="20"/>
      <c r="B1930" s="20"/>
      <c r="C1930" s="20"/>
      <c r="D1930" s="19" t="s">
        <v>473</v>
      </c>
      <c r="E1930" s="20"/>
      <c r="F1930" s="20"/>
      <c r="G1930" s="20"/>
      <c r="H1930" s="20"/>
      <c r="I1930" s="20"/>
      <c r="J1930" s="20"/>
      <c r="K1930" s="20"/>
      <c r="L1930" s="20"/>
      <c r="M1930" s="48"/>
    </row>
    <row r="1931" spans="1:13" x14ac:dyDescent="0.25">
      <c r="A1931" s="20"/>
      <c r="B1931" s="20"/>
      <c r="C1931" s="20"/>
      <c r="D1931" s="23"/>
      <c r="E1931" s="18" t="s">
        <v>416</v>
      </c>
      <c r="F1931" s="24">
        <v>8</v>
      </c>
      <c r="G1931" s="25">
        <v>0</v>
      </c>
      <c r="H1931" s="25">
        <v>0</v>
      </c>
      <c r="I1931" s="25">
        <v>0</v>
      </c>
      <c r="J1931" s="22">
        <f>OR(F1931&lt;&gt;0,G1931&lt;&gt;0,H1931&lt;&gt;0,I1931&lt;&gt;0)*(F1931 + (F1931 = 0))*(G1931 + (G1931 = 0))*(H1931 + (H1931 = 0))*(I1931 + (I1931 = 0))</f>
        <v>8</v>
      </c>
      <c r="K1931" s="20"/>
      <c r="L1931" s="20"/>
      <c r="M1931" s="48"/>
    </row>
    <row r="1932" spans="1:13" x14ac:dyDescent="0.25">
      <c r="A1932" s="20"/>
      <c r="B1932" s="20"/>
      <c r="C1932" s="20"/>
      <c r="D1932" s="23"/>
      <c r="E1932" s="20"/>
      <c r="F1932" s="20"/>
      <c r="G1932" s="20"/>
      <c r="H1932" s="20"/>
      <c r="I1932" s="20"/>
      <c r="J1932" s="26" t="s">
        <v>475</v>
      </c>
      <c r="K1932" s="27">
        <f>J1931</f>
        <v>8</v>
      </c>
      <c r="L1932" s="25">
        <v>20</v>
      </c>
      <c r="M1932" s="49">
        <f>ROUND(K1932*L1932,2)</f>
        <v>160</v>
      </c>
    </row>
    <row r="1933" spans="1:13" x14ac:dyDescent="0.25">
      <c r="A1933" s="29"/>
      <c r="B1933" s="29"/>
      <c r="C1933" s="29"/>
      <c r="D1933" s="30"/>
      <c r="E1933" s="29"/>
      <c r="F1933" s="29"/>
      <c r="G1933" s="29"/>
      <c r="H1933" s="29"/>
      <c r="I1933" s="29"/>
      <c r="J1933" s="29"/>
      <c r="K1933" s="29"/>
      <c r="L1933" s="29"/>
      <c r="M1933" s="50"/>
    </row>
    <row r="1934" spans="1:13" x14ac:dyDescent="0.25">
      <c r="A1934" s="17" t="s">
        <v>93</v>
      </c>
      <c r="B1934" s="18" t="s">
        <v>21</v>
      </c>
      <c r="C1934" s="18" t="s">
        <v>29</v>
      </c>
      <c r="D1934" s="19" t="s">
        <v>94</v>
      </c>
      <c r="E1934" s="20"/>
      <c r="F1934" s="20"/>
      <c r="G1934" s="20"/>
      <c r="H1934" s="20"/>
      <c r="I1934" s="20"/>
      <c r="J1934" s="20"/>
      <c r="K1934" s="21">
        <f>K1937</f>
        <v>15</v>
      </c>
      <c r="L1934" s="22">
        <f>L1937</f>
        <v>301.61</v>
      </c>
      <c r="M1934" s="47">
        <f>M1937</f>
        <v>4524.1499999999996</v>
      </c>
    </row>
    <row r="1935" spans="1:13" ht="67.5" x14ac:dyDescent="0.25">
      <c r="A1935" s="20"/>
      <c r="B1935" s="20"/>
      <c r="C1935" s="20"/>
      <c r="D1935" s="19" t="s">
        <v>95</v>
      </c>
      <c r="E1935" s="20"/>
      <c r="F1935" s="20"/>
      <c r="G1935" s="20"/>
      <c r="H1935" s="20"/>
      <c r="I1935" s="20"/>
      <c r="J1935" s="20"/>
      <c r="K1935" s="20"/>
      <c r="L1935" s="20"/>
      <c r="M1935" s="48"/>
    </row>
    <row r="1936" spans="1:13" x14ac:dyDescent="0.25">
      <c r="A1936" s="20"/>
      <c r="B1936" s="20"/>
      <c r="C1936" s="20"/>
      <c r="D1936" s="23"/>
      <c r="E1936" s="18" t="s">
        <v>412</v>
      </c>
      <c r="F1936" s="24">
        <v>1</v>
      </c>
      <c r="G1936" s="25">
        <v>15</v>
      </c>
      <c r="H1936" s="25">
        <v>0</v>
      </c>
      <c r="I1936" s="25">
        <v>0</v>
      </c>
      <c r="J1936" s="22">
        <f>OR(F1936&lt;&gt;0,G1936&lt;&gt;0,H1936&lt;&gt;0,I1936&lt;&gt;0)*(F1936 + (F1936 = 0))*(G1936 + (G1936 = 0))*(H1936 + (H1936 = 0))*(I1936 + (I1936 = 0))</f>
        <v>15</v>
      </c>
      <c r="K1936" s="20"/>
      <c r="L1936" s="20"/>
      <c r="M1936" s="48"/>
    </row>
    <row r="1937" spans="1:13" x14ac:dyDescent="0.25">
      <c r="A1937" s="20"/>
      <c r="B1937" s="20"/>
      <c r="C1937" s="20"/>
      <c r="D1937" s="23"/>
      <c r="E1937" s="20"/>
      <c r="F1937" s="20"/>
      <c r="G1937" s="20"/>
      <c r="H1937" s="20"/>
      <c r="I1937" s="20"/>
      <c r="J1937" s="26" t="s">
        <v>97</v>
      </c>
      <c r="K1937" s="27">
        <f>J1936</f>
        <v>15</v>
      </c>
      <c r="L1937" s="25">
        <v>301.61</v>
      </c>
      <c r="M1937" s="49">
        <f>ROUND(K1937*L1937,2)</f>
        <v>4524.1499999999996</v>
      </c>
    </row>
    <row r="1938" spans="1:13" x14ac:dyDescent="0.25">
      <c r="A1938" s="29"/>
      <c r="B1938" s="29"/>
      <c r="C1938" s="29"/>
      <c r="D1938" s="30"/>
      <c r="E1938" s="29"/>
      <c r="F1938" s="29"/>
      <c r="G1938" s="29"/>
      <c r="H1938" s="29"/>
      <c r="I1938" s="29"/>
      <c r="J1938" s="29"/>
      <c r="K1938" s="29"/>
      <c r="L1938" s="29"/>
      <c r="M1938" s="50"/>
    </row>
    <row r="1939" spans="1:13" x14ac:dyDescent="0.25">
      <c r="A1939" s="17" t="s">
        <v>28</v>
      </c>
      <c r="B1939" s="18" t="s">
        <v>21</v>
      </c>
      <c r="C1939" s="18" t="s">
        <v>29</v>
      </c>
      <c r="D1939" s="19" t="s">
        <v>30</v>
      </c>
      <c r="E1939" s="20"/>
      <c r="F1939" s="20"/>
      <c r="G1939" s="20"/>
      <c r="H1939" s="20"/>
      <c r="I1939" s="20"/>
      <c r="J1939" s="20"/>
      <c r="K1939" s="21">
        <f>K1942</f>
        <v>22.64</v>
      </c>
      <c r="L1939" s="22">
        <f>L1942</f>
        <v>29.99</v>
      </c>
      <c r="M1939" s="47">
        <f>M1942</f>
        <v>678.97</v>
      </c>
    </row>
    <row r="1940" spans="1:13" ht="45" x14ac:dyDescent="0.25">
      <c r="A1940" s="20"/>
      <c r="B1940" s="20"/>
      <c r="C1940" s="20"/>
      <c r="D1940" s="19" t="s">
        <v>31</v>
      </c>
      <c r="E1940" s="20"/>
      <c r="F1940" s="20"/>
      <c r="G1940" s="20"/>
      <c r="H1940" s="20"/>
      <c r="I1940" s="20"/>
      <c r="J1940" s="20"/>
      <c r="K1940" s="20"/>
      <c r="L1940" s="20"/>
      <c r="M1940" s="48"/>
    </row>
    <row r="1941" spans="1:13" x14ac:dyDescent="0.25">
      <c r="A1941" s="20"/>
      <c r="B1941" s="20"/>
      <c r="C1941" s="20"/>
      <c r="D1941" s="23"/>
      <c r="E1941" s="18" t="s">
        <v>499</v>
      </c>
      <c r="F1941" s="24">
        <v>1</v>
      </c>
      <c r="G1941" s="25">
        <v>22.64</v>
      </c>
      <c r="H1941" s="25">
        <v>0</v>
      </c>
      <c r="I1941" s="25">
        <v>0</v>
      </c>
      <c r="J1941" s="22">
        <f>OR(F1941&lt;&gt;0,G1941&lt;&gt;0,H1941&lt;&gt;0,I1941&lt;&gt;0)*(F1941 + (F1941 = 0))*(G1941 + (G1941 = 0))*(H1941 + (H1941 = 0))*(I1941 + (I1941 = 0))</f>
        <v>22.64</v>
      </c>
      <c r="K1941" s="20"/>
      <c r="L1941" s="20"/>
      <c r="M1941" s="48"/>
    </row>
    <row r="1942" spans="1:13" x14ac:dyDescent="0.25">
      <c r="A1942" s="20"/>
      <c r="B1942" s="20"/>
      <c r="C1942" s="20"/>
      <c r="D1942" s="23"/>
      <c r="E1942" s="20"/>
      <c r="F1942" s="20"/>
      <c r="G1942" s="20"/>
      <c r="H1942" s="20"/>
      <c r="I1942" s="20"/>
      <c r="J1942" s="26" t="s">
        <v>33</v>
      </c>
      <c r="K1942" s="27">
        <f>J1941</f>
        <v>22.64</v>
      </c>
      <c r="L1942" s="25">
        <v>29.99</v>
      </c>
      <c r="M1942" s="49">
        <f>ROUND(K1942*L1942,2)</f>
        <v>678.97</v>
      </c>
    </row>
    <row r="1943" spans="1:13" x14ac:dyDescent="0.25">
      <c r="A1943" s="29"/>
      <c r="B1943" s="29"/>
      <c r="C1943" s="29"/>
      <c r="D1943" s="30"/>
      <c r="E1943" s="29"/>
      <c r="F1943" s="29"/>
      <c r="G1943" s="29"/>
      <c r="H1943" s="29"/>
      <c r="I1943" s="29"/>
      <c r="J1943" s="29"/>
      <c r="K1943" s="29"/>
      <c r="L1943" s="29"/>
      <c r="M1943" s="50"/>
    </row>
    <row r="1944" spans="1:13" ht="22.5" x14ac:dyDescent="0.25">
      <c r="A1944" s="17" t="s">
        <v>88</v>
      </c>
      <c r="B1944" s="18" t="s">
        <v>21</v>
      </c>
      <c r="C1944" s="18" t="s">
        <v>59</v>
      </c>
      <c r="D1944" s="19" t="s">
        <v>89</v>
      </c>
      <c r="E1944" s="20"/>
      <c r="F1944" s="20"/>
      <c r="G1944" s="20"/>
      <c r="H1944" s="20"/>
      <c r="I1944" s="20"/>
      <c r="J1944" s="20"/>
      <c r="K1944" s="21">
        <f>K1948</f>
        <v>0.31</v>
      </c>
      <c r="L1944" s="22">
        <f>L1948</f>
        <v>340.51</v>
      </c>
      <c r="M1944" s="47">
        <f>M1948</f>
        <v>105.56</v>
      </c>
    </row>
    <row r="1945" spans="1:13" ht="78.75" x14ac:dyDescent="0.25">
      <c r="A1945" s="20"/>
      <c r="B1945" s="20"/>
      <c r="C1945" s="20"/>
      <c r="D1945" s="19" t="s">
        <v>90</v>
      </c>
      <c r="E1945" s="20"/>
      <c r="F1945" s="20"/>
      <c r="G1945" s="20"/>
      <c r="H1945" s="20"/>
      <c r="I1945" s="20"/>
      <c r="J1945" s="20"/>
      <c r="K1945" s="20"/>
      <c r="L1945" s="20"/>
      <c r="M1945" s="48"/>
    </row>
    <row r="1946" spans="1:13" x14ac:dyDescent="0.25">
      <c r="A1946" s="20"/>
      <c r="B1946" s="20"/>
      <c r="C1946" s="20"/>
      <c r="D1946" s="23"/>
      <c r="E1946" s="18" t="s">
        <v>32</v>
      </c>
      <c r="F1946" s="24">
        <v>2</v>
      </c>
      <c r="G1946" s="25">
        <v>0.37</v>
      </c>
      <c r="H1946" s="25">
        <v>0.17</v>
      </c>
      <c r="I1946" s="25">
        <v>0</v>
      </c>
      <c r="J1946" s="22">
        <f>OR(F1946&lt;&gt;0,G1946&lt;&gt;0,H1946&lt;&gt;0,I1946&lt;&gt;0)*(F1946 + (F1946 = 0))*(G1946 + (G1946 = 0))*(H1946 + (H1946 = 0))*(I1946 + (I1946 = 0))</f>
        <v>0.13</v>
      </c>
      <c r="K1946" s="20"/>
      <c r="L1946" s="20"/>
      <c r="M1946" s="48"/>
    </row>
    <row r="1947" spans="1:13" x14ac:dyDescent="0.25">
      <c r="A1947" s="20"/>
      <c r="B1947" s="20"/>
      <c r="C1947" s="20"/>
      <c r="D1947" s="23"/>
      <c r="E1947" s="18" t="s">
        <v>16</v>
      </c>
      <c r="F1947" s="24">
        <v>2</v>
      </c>
      <c r="G1947" s="25">
        <v>0.49</v>
      </c>
      <c r="H1947" s="25">
        <v>0.18</v>
      </c>
      <c r="I1947" s="25">
        <v>0</v>
      </c>
      <c r="J1947" s="22">
        <f>OR(F1947&lt;&gt;0,G1947&lt;&gt;0,H1947&lt;&gt;0,I1947&lt;&gt;0)*(F1947 + (F1947 = 0))*(G1947 + (G1947 = 0))*(H1947 + (H1947 = 0))*(I1947 + (I1947 = 0))</f>
        <v>0.18</v>
      </c>
      <c r="K1947" s="20"/>
      <c r="L1947" s="20"/>
      <c r="M1947" s="48"/>
    </row>
    <row r="1948" spans="1:13" x14ac:dyDescent="0.25">
      <c r="A1948" s="20"/>
      <c r="B1948" s="20"/>
      <c r="C1948" s="20"/>
      <c r="D1948" s="23"/>
      <c r="E1948" s="20"/>
      <c r="F1948" s="20"/>
      <c r="G1948" s="20"/>
      <c r="H1948" s="20"/>
      <c r="I1948" s="20"/>
      <c r="J1948" s="26" t="s">
        <v>92</v>
      </c>
      <c r="K1948" s="27">
        <f>SUM(J1946:J1947)</f>
        <v>0.31</v>
      </c>
      <c r="L1948" s="25">
        <v>340.51</v>
      </c>
      <c r="M1948" s="49">
        <f>ROUND(K1948*L1948,2)</f>
        <v>105.56</v>
      </c>
    </row>
    <row r="1949" spans="1:13" x14ac:dyDescent="0.25">
      <c r="A1949" s="29"/>
      <c r="B1949" s="29"/>
      <c r="C1949" s="29"/>
      <c r="D1949" s="30"/>
      <c r="E1949" s="29"/>
      <c r="F1949" s="29"/>
      <c r="G1949" s="29"/>
      <c r="H1949" s="29"/>
      <c r="I1949" s="29"/>
      <c r="J1949" s="29"/>
      <c r="K1949" s="29"/>
      <c r="L1949" s="29"/>
      <c r="M1949" s="50"/>
    </row>
    <row r="1950" spans="1:13" x14ac:dyDescent="0.25">
      <c r="A1950" s="17" t="s">
        <v>379</v>
      </c>
      <c r="B1950" s="18" t="s">
        <v>21</v>
      </c>
      <c r="C1950" s="18" t="s">
        <v>59</v>
      </c>
      <c r="D1950" s="19" t="s">
        <v>380</v>
      </c>
      <c r="E1950" s="20"/>
      <c r="F1950" s="20"/>
      <c r="G1950" s="20"/>
      <c r="H1950" s="20"/>
      <c r="I1950" s="20"/>
      <c r="J1950" s="20"/>
      <c r="K1950" s="21">
        <f>K1953</f>
        <v>0.96</v>
      </c>
      <c r="L1950" s="22">
        <f>L1953</f>
        <v>252.23</v>
      </c>
      <c r="M1950" s="47">
        <f>M1953</f>
        <v>242.14</v>
      </c>
    </row>
    <row r="1951" spans="1:13" ht="67.5" x14ac:dyDescent="0.25">
      <c r="A1951" s="20"/>
      <c r="B1951" s="20"/>
      <c r="C1951" s="20"/>
      <c r="D1951" s="19" t="s">
        <v>381</v>
      </c>
      <c r="E1951" s="20"/>
      <c r="F1951" s="20"/>
      <c r="G1951" s="20"/>
      <c r="H1951" s="20"/>
      <c r="I1951" s="20"/>
      <c r="J1951" s="20"/>
      <c r="K1951" s="20"/>
      <c r="L1951" s="20"/>
      <c r="M1951" s="48"/>
    </row>
    <row r="1952" spans="1:13" x14ac:dyDescent="0.25">
      <c r="A1952" s="20"/>
      <c r="B1952" s="20"/>
      <c r="C1952" s="20"/>
      <c r="D1952" s="23"/>
      <c r="E1952" s="18" t="s">
        <v>288</v>
      </c>
      <c r="F1952" s="24">
        <v>6</v>
      </c>
      <c r="G1952" s="25">
        <v>0.8</v>
      </c>
      <c r="H1952" s="25">
        <v>0.2</v>
      </c>
      <c r="I1952" s="25">
        <v>0</v>
      </c>
      <c r="J1952" s="22">
        <f>OR(F1952&lt;&gt;0,G1952&lt;&gt;0,H1952&lt;&gt;0,I1952&lt;&gt;0)*(F1952 + (F1952 = 0))*(G1952 + (G1952 = 0))*(H1952 + (H1952 = 0))*(I1952 + (I1952 = 0))</f>
        <v>0.96</v>
      </c>
      <c r="K1952" s="20"/>
      <c r="L1952" s="20"/>
      <c r="M1952" s="48"/>
    </row>
    <row r="1953" spans="1:13" x14ac:dyDescent="0.25">
      <c r="A1953" s="20"/>
      <c r="B1953" s="20"/>
      <c r="C1953" s="20"/>
      <c r="D1953" s="23"/>
      <c r="E1953" s="20"/>
      <c r="F1953" s="20"/>
      <c r="G1953" s="20"/>
      <c r="H1953" s="20"/>
      <c r="I1953" s="20"/>
      <c r="J1953" s="26" t="s">
        <v>385</v>
      </c>
      <c r="K1953" s="27">
        <f>J1952</f>
        <v>0.96</v>
      </c>
      <c r="L1953" s="25">
        <v>252.23</v>
      </c>
      <c r="M1953" s="49">
        <f>ROUND(K1953*L1953,2)</f>
        <v>242.14</v>
      </c>
    </row>
    <row r="1954" spans="1:13" x14ac:dyDescent="0.25">
      <c r="A1954" s="29"/>
      <c r="B1954" s="29"/>
      <c r="C1954" s="29"/>
      <c r="D1954" s="30"/>
      <c r="E1954" s="29"/>
      <c r="F1954" s="29"/>
      <c r="G1954" s="29"/>
      <c r="H1954" s="29"/>
      <c r="I1954" s="29"/>
      <c r="J1954" s="29"/>
      <c r="K1954" s="29"/>
      <c r="L1954" s="29"/>
      <c r="M1954" s="50"/>
    </row>
    <row r="1955" spans="1:13" ht="22.5" x14ac:dyDescent="0.25">
      <c r="A1955" s="17" t="s">
        <v>182</v>
      </c>
      <c r="B1955" s="18" t="s">
        <v>21</v>
      </c>
      <c r="C1955" s="18" t="s">
        <v>59</v>
      </c>
      <c r="D1955" s="19" t="s">
        <v>183</v>
      </c>
      <c r="E1955" s="20"/>
      <c r="F1955" s="20"/>
      <c r="G1955" s="20"/>
      <c r="H1955" s="20"/>
      <c r="I1955" s="20"/>
      <c r="J1955" s="20"/>
      <c r="K1955" s="21">
        <f>K1962</f>
        <v>4.3099999999999996</v>
      </c>
      <c r="L1955" s="22">
        <f>L1962</f>
        <v>302.68</v>
      </c>
      <c r="M1955" s="47">
        <f>M1962</f>
        <v>1304.55</v>
      </c>
    </row>
    <row r="1956" spans="1:13" ht="78.75" x14ac:dyDescent="0.25">
      <c r="A1956" s="20"/>
      <c r="B1956" s="20"/>
      <c r="C1956" s="20"/>
      <c r="D1956" s="19" t="s">
        <v>184</v>
      </c>
      <c r="E1956" s="20"/>
      <c r="F1956" s="20"/>
      <c r="G1956" s="20"/>
      <c r="H1956" s="20"/>
      <c r="I1956" s="20"/>
      <c r="J1956" s="20"/>
      <c r="K1956" s="20"/>
      <c r="L1956" s="20"/>
      <c r="M1956" s="48"/>
    </row>
    <row r="1957" spans="1:13" x14ac:dyDescent="0.25">
      <c r="A1957" s="20"/>
      <c r="B1957" s="20"/>
      <c r="C1957" s="20"/>
      <c r="D1957" s="23"/>
      <c r="E1957" s="18" t="s">
        <v>42</v>
      </c>
      <c r="F1957" s="24">
        <v>1</v>
      </c>
      <c r="G1957" s="25">
        <v>1.46</v>
      </c>
      <c r="H1957" s="25">
        <v>0.43</v>
      </c>
      <c r="I1957" s="25">
        <v>0</v>
      </c>
      <c r="J1957" s="22">
        <f>OR(F1957&lt;&gt;0,G1957&lt;&gt;0,H1957&lt;&gt;0,I1957&lt;&gt;0)*(F1957 + (F1957 = 0))*(G1957 + (G1957 = 0))*(H1957 + (H1957 = 0))*(I1957 + (I1957 = 0))</f>
        <v>0.63</v>
      </c>
      <c r="K1957" s="20"/>
      <c r="L1957" s="20"/>
      <c r="M1957" s="48"/>
    </row>
    <row r="1958" spans="1:13" x14ac:dyDescent="0.25">
      <c r="A1958" s="20"/>
      <c r="B1958" s="20"/>
      <c r="C1958" s="20"/>
      <c r="D1958" s="23"/>
      <c r="E1958" s="18" t="s">
        <v>16</v>
      </c>
      <c r="F1958" s="24">
        <v>1</v>
      </c>
      <c r="G1958" s="25">
        <v>1</v>
      </c>
      <c r="H1958" s="25">
        <v>0.46</v>
      </c>
      <c r="I1958" s="25">
        <v>0</v>
      </c>
      <c r="J1958" s="22">
        <f>OR(F1958&lt;&gt;0,G1958&lt;&gt;0,H1958&lt;&gt;0,I1958&lt;&gt;0)*(F1958 + (F1958 = 0))*(G1958 + (G1958 = 0))*(H1958 + (H1958 = 0))*(I1958 + (I1958 = 0))</f>
        <v>0.46</v>
      </c>
      <c r="K1958" s="20"/>
      <c r="L1958" s="20"/>
      <c r="M1958" s="48"/>
    </row>
    <row r="1959" spans="1:13" x14ac:dyDescent="0.25">
      <c r="A1959" s="20"/>
      <c r="B1959" s="20"/>
      <c r="C1959" s="20"/>
      <c r="D1959" s="23"/>
      <c r="E1959" s="18" t="s">
        <v>280</v>
      </c>
      <c r="F1959" s="24">
        <v>1</v>
      </c>
      <c r="G1959" s="25">
        <v>1.8</v>
      </c>
      <c r="H1959" s="25">
        <v>1.2</v>
      </c>
      <c r="I1959" s="25">
        <v>0</v>
      </c>
      <c r="J1959" s="22">
        <f>OR(F1959&lt;&gt;0,G1959&lt;&gt;0,H1959&lt;&gt;0,I1959&lt;&gt;0)*(F1959 + (F1959 = 0))*(G1959 + (G1959 = 0))*(H1959 + (H1959 = 0))*(I1959 + (I1959 = 0))</f>
        <v>2.16</v>
      </c>
      <c r="K1959" s="20"/>
      <c r="L1959" s="20"/>
      <c r="M1959" s="48"/>
    </row>
    <row r="1960" spans="1:13" x14ac:dyDescent="0.25">
      <c r="A1960" s="20"/>
      <c r="B1960" s="20"/>
      <c r="C1960" s="20"/>
      <c r="D1960" s="23"/>
      <c r="E1960" s="18" t="s">
        <v>16</v>
      </c>
      <c r="F1960" s="24">
        <v>1</v>
      </c>
      <c r="G1960" s="25">
        <v>1.2</v>
      </c>
      <c r="H1960" s="25">
        <v>0.3</v>
      </c>
      <c r="I1960" s="25">
        <v>0</v>
      </c>
      <c r="J1960" s="22">
        <f>OR(F1960&lt;&gt;0,G1960&lt;&gt;0,H1960&lt;&gt;0,I1960&lt;&gt;0)*(F1960 + (F1960 = 0))*(G1960 + (G1960 = 0))*(H1960 + (H1960 = 0))*(I1960 + (I1960 = 0))</f>
        <v>0.36</v>
      </c>
      <c r="K1960" s="20"/>
      <c r="L1960" s="20"/>
      <c r="M1960" s="48"/>
    </row>
    <row r="1961" spans="1:13" x14ac:dyDescent="0.25">
      <c r="A1961" s="20"/>
      <c r="B1961" s="20"/>
      <c r="C1961" s="20"/>
      <c r="D1961" s="23"/>
      <c r="E1961" s="18" t="s">
        <v>16</v>
      </c>
      <c r="F1961" s="24">
        <v>2</v>
      </c>
      <c r="G1961" s="25">
        <v>0.6</v>
      </c>
      <c r="H1961" s="25">
        <v>0.57999999999999996</v>
      </c>
      <c r="I1961" s="25">
        <v>0</v>
      </c>
      <c r="J1961" s="22">
        <f>OR(F1961&lt;&gt;0,G1961&lt;&gt;0,H1961&lt;&gt;0,I1961&lt;&gt;0)*(F1961 + (F1961 = 0))*(G1961 + (G1961 = 0))*(H1961 + (H1961 = 0))*(I1961 + (I1961 = 0))</f>
        <v>0.7</v>
      </c>
      <c r="K1961" s="20"/>
      <c r="L1961" s="20"/>
      <c r="M1961" s="48"/>
    </row>
    <row r="1962" spans="1:13" x14ac:dyDescent="0.25">
      <c r="A1962" s="20"/>
      <c r="B1962" s="20"/>
      <c r="C1962" s="20"/>
      <c r="D1962" s="23"/>
      <c r="E1962" s="20"/>
      <c r="F1962" s="20"/>
      <c r="G1962" s="20"/>
      <c r="H1962" s="20"/>
      <c r="I1962" s="20"/>
      <c r="J1962" s="26" t="s">
        <v>186</v>
      </c>
      <c r="K1962" s="27">
        <f>SUM(J1957:J1961)</f>
        <v>4.3099999999999996</v>
      </c>
      <c r="L1962" s="25">
        <v>302.68</v>
      </c>
      <c r="M1962" s="49">
        <f>ROUND(K1962*L1962,2)</f>
        <v>1304.55</v>
      </c>
    </row>
    <row r="1963" spans="1:13" x14ac:dyDescent="0.25">
      <c r="A1963" s="29"/>
      <c r="B1963" s="29"/>
      <c r="C1963" s="29"/>
      <c r="D1963" s="30"/>
      <c r="E1963" s="29"/>
      <c r="F1963" s="29"/>
      <c r="G1963" s="29"/>
      <c r="H1963" s="29"/>
      <c r="I1963" s="29"/>
      <c r="J1963" s="29"/>
      <c r="K1963" s="29"/>
      <c r="L1963" s="29"/>
      <c r="M1963" s="50"/>
    </row>
    <row r="1964" spans="1:13" x14ac:dyDescent="0.25">
      <c r="A1964" s="17" t="s">
        <v>187</v>
      </c>
      <c r="B1964" s="18" t="s">
        <v>21</v>
      </c>
      <c r="C1964" s="18" t="s">
        <v>64</v>
      </c>
      <c r="D1964" s="19" t="s">
        <v>188</v>
      </c>
      <c r="E1964" s="20"/>
      <c r="F1964" s="20"/>
      <c r="G1964" s="20"/>
      <c r="H1964" s="20"/>
      <c r="I1964" s="20"/>
      <c r="J1964" s="20"/>
      <c r="K1964" s="21">
        <f>K1967</f>
        <v>1</v>
      </c>
      <c r="L1964" s="22">
        <f>L1967</f>
        <v>114.25</v>
      </c>
      <c r="M1964" s="47">
        <f>M1967</f>
        <v>114.25</v>
      </c>
    </row>
    <row r="1965" spans="1:13" ht="67.5" x14ac:dyDescent="0.25">
      <c r="A1965" s="20"/>
      <c r="B1965" s="20"/>
      <c r="C1965" s="20"/>
      <c r="D1965" s="19" t="s">
        <v>189</v>
      </c>
      <c r="E1965" s="20"/>
      <c r="F1965" s="20"/>
      <c r="G1965" s="20"/>
      <c r="H1965" s="20"/>
      <c r="I1965" s="20"/>
      <c r="J1965" s="20"/>
      <c r="K1965" s="20"/>
      <c r="L1965" s="20"/>
      <c r="M1965" s="48"/>
    </row>
    <row r="1966" spans="1:13" x14ac:dyDescent="0.25">
      <c r="A1966" s="20"/>
      <c r="B1966" s="20"/>
      <c r="C1966" s="20"/>
      <c r="D1966" s="23"/>
      <c r="E1966" s="18" t="s">
        <v>417</v>
      </c>
      <c r="F1966" s="24">
        <v>1</v>
      </c>
      <c r="G1966" s="25">
        <v>0</v>
      </c>
      <c r="H1966" s="25">
        <v>0</v>
      </c>
      <c r="I1966" s="25">
        <v>0</v>
      </c>
      <c r="J1966" s="22">
        <f>OR(F1966&lt;&gt;0,G1966&lt;&gt;0,H1966&lt;&gt;0,I1966&lt;&gt;0)*(F1966 + (F1966 = 0))*(G1966 + (G1966 = 0))*(H1966 + (H1966 = 0))*(I1966 + (I1966 = 0))</f>
        <v>1</v>
      </c>
      <c r="K1966" s="20"/>
      <c r="L1966" s="20"/>
      <c r="M1966" s="48"/>
    </row>
    <row r="1967" spans="1:13" x14ac:dyDescent="0.25">
      <c r="A1967" s="20"/>
      <c r="B1967" s="20"/>
      <c r="C1967" s="20"/>
      <c r="D1967" s="23"/>
      <c r="E1967" s="20"/>
      <c r="F1967" s="20"/>
      <c r="G1967" s="20"/>
      <c r="H1967" s="20"/>
      <c r="I1967" s="20"/>
      <c r="J1967" s="26" t="s">
        <v>190</v>
      </c>
      <c r="K1967" s="27">
        <f>J1966</f>
        <v>1</v>
      </c>
      <c r="L1967" s="25">
        <v>114.25</v>
      </c>
      <c r="M1967" s="49">
        <f>ROUND(K1967*L1967,2)</f>
        <v>114.25</v>
      </c>
    </row>
    <row r="1968" spans="1:13" x14ac:dyDescent="0.25">
      <c r="A1968" s="29"/>
      <c r="B1968" s="29"/>
      <c r="C1968" s="29"/>
      <c r="D1968" s="30"/>
      <c r="E1968" s="29"/>
      <c r="F1968" s="29"/>
      <c r="G1968" s="29"/>
      <c r="H1968" s="29"/>
      <c r="I1968" s="29"/>
      <c r="J1968" s="29"/>
      <c r="K1968" s="29"/>
      <c r="L1968" s="29"/>
      <c r="M1968" s="50"/>
    </row>
    <row r="1969" spans="1:13" x14ac:dyDescent="0.25">
      <c r="A1969" s="17" t="s">
        <v>68</v>
      </c>
      <c r="B1969" s="18" t="s">
        <v>21</v>
      </c>
      <c r="C1969" s="18" t="s">
        <v>59</v>
      </c>
      <c r="D1969" s="19" t="s">
        <v>69</v>
      </c>
      <c r="E1969" s="20"/>
      <c r="F1969" s="20"/>
      <c r="G1969" s="20"/>
      <c r="H1969" s="20"/>
      <c r="I1969" s="20"/>
      <c r="J1969" s="20"/>
      <c r="K1969" s="21">
        <f>K1972</f>
        <v>0.3</v>
      </c>
      <c r="L1969" s="22">
        <f>L1972</f>
        <v>70</v>
      </c>
      <c r="M1969" s="47">
        <f>M1972</f>
        <v>21</v>
      </c>
    </row>
    <row r="1970" spans="1:13" ht="90" x14ac:dyDescent="0.25">
      <c r="A1970" s="20"/>
      <c r="B1970" s="20"/>
      <c r="C1970" s="20"/>
      <c r="D1970" s="19" t="s">
        <v>70</v>
      </c>
      <c r="E1970" s="20"/>
      <c r="F1970" s="20"/>
      <c r="G1970" s="20"/>
      <c r="H1970" s="20"/>
      <c r="I1970" s="20"/>
      <c r="J1970" s="20"/>
      <c r="K1970" s="20"/>
      <c r="L1970" s="20"/>
      <c r="M1970" s="48"/>
    </row>
    <row r="1971" spans="1:13" x14ac:dyDescent="0.25">
      <c r="A1971" s="20"/>
      <c r="B1971" s="20"/>
      <c r="C1971" s="20"/>
      <c r="D1971" s="23"/>
      <c r="E1971" s="18" t="s">
        <v>408</v>
      </c>
      <c r="F1971" s="24">
        <v>1</v>
      </c>
      <c r="G1971" s="25">
        <v>1.5</v>
      </c>
      <c r="H1971" s="25">
        <v>0.2</v>
      </c>
      <c r="I1971" s="25">
        <v>0</v>
      </c>
      <c r="J1971" s="22">
        <f>OR(F1971&lt;&gt;0,G1971&lt;&gt;0,H1971&lt;&gt;0,I1971&lt;&gt;0)*(F1971 + (F1971 = 0))*(G1971 + (G1971 = 0))*(H1971 + (H1971 = 0))*(I1971 + (I1971 = 0))</f>
        <v>0.3</v>
      </c>
      <c r="K1971" s="20"/>
      <c r="L1971" s="20"/>
      <c r="M1971" s="48"/>
    </row>
    <row r="1972" spans="1:13" x14ac:dyDescent="0.25">
      <c r="A1972" s="20"/>
      <c r="B1972" s="20"/>
      <c r="C1972" s="20"/>
      <c r="D1972" s="23"/>
      <c r="E1972" s="20"/>
      <c r="F1972" s="20"/>
      <c r="G1972" s="20"/>
      <c r="H1972" s="20"/>
      <c r="I1972" s="20"/>
      <c r="J1972" s="26" t="s">
        <v>72</v>
      </c>
      <c r="K1972" s="27">
        <f>J1971</f>
        <v>0.3</v>
      </c>
      <c r="L1972" s="25">
        <v>70</v>
      </c>
      <c r="M1972" s="49">
        <f>ROUND(K1972*L1972,2)</f>
        <v>21</v>
      </c>
    </row>
    <row r="1973" spans="1:13" x14ac:dyDescent="0.25">
      <c r="A1973" s="29"/>
      <c r="B1973" s="29"/>
      <c r="C1973" s="29"/>
      <c r="D1973" s="30"/>
      <c r="E1973" s="29"/>
      <c r="F1973" s="29"/>
      <c r="G1973" s="29"/>
      <c r="H1973" s="29"/>
      <c r="I1973" s="29"/>
      <c r="J1973" s="29"/>
      <c r="K1973" s="29"/>
      <c r="L1973" s="29"/>
      <c r="M1973" s="50"/>
    </row>
    <row r="1974" spans="1:13" x14ac:dyDescent="0.25">
      <c r="A1974" s="17" t="s">
        <v>451</v>
      </c>
      <c r="B1974" s="18" t="s">
        <v>21</v>
      </c>
      <c r="C1974" s="18" t="s">
        <v>59</v>
      </c>
      <c r="D1974" s="19" t="s">
        <v>452</v>
      </c>
      <c r="E1974" s="20"/>
      <c r="F1974" s="20"/>
      <c r="G1974" s="20"/>
      <c r="H1974" s="20"/>
      <c r="I1974" s="20"/>
      <c r="J1974" s="20"/>
      <c r="K1974" s="21">
        <f>K1978</f>
        <v>0.26</v>
      </c>
      <c r="L1974" s="22">
        <f>L1978</f>
        <v>325</v>
      </c>
      <c r="M1974" s="47">
        <f>M1978</f>
        <v>84.5</v>
      </c>
    </row>
    <row r="1975" spans="1:13" ht="45" x14ac:dyDescent="0.25">
      <c r="A1975" s="20"/>
      <c r="B1975" s="20"/>
      <c r="C1975" s="20"/>
      <c r="D1975" s="19" t="s">
        <v>453</v>
      </c>
      <c r="E1975" s="20"/>
      <c r="F1975" s="20"/>
      <c r="G1975" s="20"/>
      <c r="H1975" s="20"/>
      <c r="I1975" s="20"/>
      <c r="J1975" s="20"/>
      <c r="K1975" s="20"/>
      <c r="L1975" s="20"/>
      <c r="M1975" s="48"/>
    </row>
    <row r="1976" spans="1:13" x14ac:dyDescent="0.25">
      <c r="A1976" s="20"/>
      <c r="B1976" s="20"/>
      <c r="C1976" s="20"/>
      <c r="D1976" s="23"/>
      <c r="E1976" s="18" t="s">
        <v>412</v>
      </c>
      <c r="F1976" s="24">
        <v>0</v>
      </c>
      <c r="G1976" s="25">
        <v>1.8</v>
      </c>
      <c r="H1976" s="25">
        <v>0.08</v>
      </c>
      <c r="I1976" s="25">
        <v>0</v>
      </c>
      <c r="J1976" s="22">
        <f>OR(F1976&lt;&gt;0,G1976&lt;&gt;0,H1976&lt;&gt;0,I1976&lt;&gt;0)*(F1976 + (F1976 = 0))*(G1976 + (G1976 = 0))*(H1976 + (H1976 = 0))*(I1976 + (I1976 = 0))</f>
        <v>0.14000000000000001</v>
      </c>
      <c r="K1976" s="20"/>
      <c r="L1976" s="20"/>
      <c r="M1976" s="48"/>
    </row>
    <row r="1977" spans="1:13" x14ac:dyDescent="0.25">
      <c r="A1977" s="20"/>
      <c r="B1977" s="20"/>
      <c r="C1977" s="20"/>
      <c r="D1977" s="23"/>
      <c r="E1977" s="18" t="s">
        <v>16</v>
      </c>
      <c r="F1977" s="24">
        <v>0</v>
      </c>
      <c r="G1977" s="25">
        <v>1.5</v>
      </c>
      <c r="H1977" s="25">
        <v>0.08</v>
      </c>
      <c r="I1977" s="25">
        <v>0</v>
      </c>
      <c r="J1977" s="22">
        <f>OR(F1977&lt;&gt;0,G1977&lt;&gt;0,H1977&lt;&gt;0,I1977&lt;&gt;0)*(F1977 + (F1977 = 0))*(G1977 + (G1977 = 0))*(H1977 + (H1977 = 0))*(I1977 + (I1977 = 0))</f>
        <v>0.12</v>
      </c>
      <c r="K1977" s="20"/>
      <c r="L1977" s="20"/>
      <c r="M1977" s="48"/>
    </row>
    <row r="1978" spans="1:13" x14ac:dyDescent="0.25">
      <c r="A1978" s="20"/>
      <c r="B1978" s="20"/>
      <c r="C1978" s="20"/>
      <c r="D1978" s="23"/>
      <c r="E1978" s="20"/>
      <c r="F1978" s="20"/>
      <c r="G1978" s="20"/>
      <c r="H1978" s="20"/>
      <c r="I1978" s="20"/>
      <c r="J1978" s="26" t="s">
        <v>558</v>
      </c>
      <c r="K1978" s="27">
        <f>SUM(J1976:J1977)</f>
        <v>0.26</v>
      </c>
      <c r="L1978" s="25">
        <v>325</v>
      </c>
      <c r="M1978" s="49">
        <f>ROUND(K1978*L1978,2)</f>
        <v>84.5</v>
      </c>
    </row>
    <row r="1979" spans="1:13" x14ac:dyDescent="0.25">
      <c r="A1979" s="29"/>
      <c r="B1979" s="29"/>
      <c r="C1979" s="29"/>
      <c r="D1979" s="30"/>
      <c r="E1979" s="29"/>
      <c r="F1979" s="29"/>
      <c r="G1979" s="29"/>
      <c r="H1979" s="29"/>
      <c r="I1979" s="29"/>
      <c r="J1979" s="29"/>
      <c r="K1979" s="29"/>
      <c r="L1979" s="29"/>
      <c r="M1979" s="50"/>
    </row>
    <row r="1980" spans="1:13" x14ac:dyDescent="0.25">
      <c r="A1980" s="20"/>
      <c r="B1980" s="20"/>
      <c r="C1980" s="20"/>
      <c r="D1980" s="23"/>
      <c r="E1980" s="20"/>
      <c r="F1980" s="20"/>
      <c r="G1980" s="20"/>
      <c r="H1980" s="20"/>
      <c r="I1980" s="20"/>
      <c r="J1980" s="26" t="s">
        <v>559</v>
      </c>
      <c r="K1980" s="31">
        <v>1</v>
      </c>
      <c r="L1980" s="28">
        <f>M1919+M1924+M1929+M1934+M1939+M1944+M1950+M1955+M1964+M1969+M1974</f>
        <v>7481.47</v>
      </c>
      <c r="M1980" s="49">
        <f>ROUND(K1980*L1980,2)</f>
        <v>7481.47</v>
      </c>
    </row>
    <row r="1981" spans="1:13" x14ac:dyDescent="0.25">
      <c r="A1981" s="29"/>
      <c r="B1981" s="29"/>
      <c r="C1981" s="29"/>
      <c r="D1981" s="30"/>
      <c r="E1981" s="29"/>
      <c r="F1981" s="29"/>
      <c r="G1981" s="29"/>
      <c r="H1981" s="29"/>
      <c r="I1981" s="29"/>
      <c r="J1981" s="29"/>
      <c r="K1981" s="29"/>
      <c r="L1981" s="29"/>
      <c r="M1981" s="50"/>
    </row>
    <row r="1982" spans="1:13" x14ac:dyDescent="0.25">
      <c r="A1982" s="20"/>
      <c r="B1982" s="20"/>
      <c r="C1982" s="20"/>
      <c r="D1982" s="23"/>
      <c r="E1982" s="20"/>
      <c r="F1982" s="20"/>
      <c r="G1982" s="20"/>
      <c r="H1982" s="20"/>
      <c r="I1982" s="20"/>
      <c r="J1982" s="26" t="s">
        <v>560</v>
      </c>
      <c r="K1982" s="32">
        <v>1</v>
      </c>
      <c r="L1982" s="28">
        <f>M1918</f>
        <v>7481.47</v>
      </c>
      <c r="M1982" s="49">
        <f>ROUND(K1982*L1982,2)</f>
        <v>7481.47</v>
      </c>
    </row>
    <row r="1983" spans="1:13" x14ac:dyDescent="0.25">
      <c r="A1983" s="29"/>
      <c r="B1983" s="29"/>
      <c r="C1983" s="29"/>
      <c r="D1983" s="30"/>
      <c r="E1983" s="29"/>
      <c r="F1983" s="29"/>
      <c r="G1983" s="29"/>
      <c r="H1983" s="29"/>
      <c r="I1983" s="29"/>
      <c r="J1983" s="29"/>
      <c r="K1983" s="29"/>
      <c r="L1983" s="29"/>
      <c r="M1983" s="50"/>
    </row>
    <row r="1984" spans="1:13" collapsed="1" x14ac:dyDescent="0.25">
      <c r="A1984" s="7" t="s">
        <v>561</v>
      </c>
      <c r="B1984" s="7" t="s">
        <v>15</v>
      </c>
      <c r="C1984" s="7" t="s">
        <v>16</v>
      </c>
      <c r="D1984" s="8" t="s">
        <v>562</v>
      </c>
      <c r="E1984" s="9"/>
      <c r="F1984" s="9"/>
      <c r="G1984" s="9"/>
      <c r="H1984" s="9"/>
      <c r="I1984" s="9"/>
      <c r="J1984" s="9"/>
      <c r="K1984" s="10">
        <f>K2003</f>
        <v>1</v>
      </c>
      <c r="L1984" s="11">
        <f>L2003</f>
        <v>783.66</v>
      </c>
      <c r="M1984" s="45">
        <f>M2003</f>
        <v>783.66</v>
      </c>
    </row>
    <row r="1985" spans="1:13" x14ac:dyDescent="0.25">
      <c r="A1985" s="12" t="s">
        <v>563</v>
      </c>
      <c r="B1985" s="12" t="s">
        <v>15</v>
      </c>
      <c r="C1985" s="12" t="s">
        <v>16</v>
      </c>
      <c r="D1985" s="13" t="s">
        <v>19</v>
      </c>
      <c r="E1985" s="14"/>
      <c r="F1985" s="14"/>
      <c r="G1985" s="14"/>
      <c r="H1985" s="14"/>
      <c r="I1985" s="14"/>
      <c r="J1985" s="14"/>
      <c r="K1985" s="15">
        <f>K2001</f>
        <v>1</v>
      </c>
      <c r="L1985" s="16">
        <f>L2001</f>
        <v>783.66</v>
      </c>
      <c r="M1985" s="46">
        <f>M2001</f>
        <v>783.66</v>
      </c>
    </row>
    <row r="1986" spans="1:13" x14ac:dyDescent="0.25">
      <c r="A1986" s="17" t="s">
        <v>187</v>
      </c>
      <c r="B1986" s="18" t="s">
        <v>21</v>
      </c>
      <c r="C1986" s="18" t="s">
        <v>64</v>
      </c>
      <c r="D1986" s="19" t="s">
        <v>188</v>
      </c>
      <c r="E1986" s="20"/>
      <c r="F1986" s="20"/>
      <c r="G1986" s="20"/>
      <c r="H1986" s="20"/>
      <c r="I1986" s="20"/>
      <c r="J1986" s="20"/>
      <c r="K1986" s="21">
        <f>K1989</f>
        <v>1</v>
      </c>
      <c r="L1986" s="22">
        <f>L1989</f>
        <v>114.25</v>
      </c>
      <c r="M1986" s="47">
        <f>M1989</f>
        <v>114.25</v>
      </c>
    </row>
    <row r="1987" spans="1:13" ht="67.5" x14ac:dyDescent="0.25">
      <c r="A1987" s="20"/>
      <c r="B1987" s="20"/>
      <c r="C1987" s="20"/>
      <c r="D1987" s="19" t="s">
        <v>189</v>
      </c>
      <c r="E1987" s="20"/>
      <c r="F1987" s="20"/>
      <c r="G1987" s="20"/>
      <c r="H1987" s="20"/>
      <c r="I1987" s="20"/>
      <c r="J1987" s="20"/>
      <c r="K1987" s="20"/>
      <c r="L1987" s="20"/>
      <c r="M1987" s="48"/>
    </row>
    <row r="1988" spans="1:13" x14ac:dyDescent="0.25">
      <c r="A1988" s="20"/>
      <c r="B1988" s="20"/>
      <c r="C1988" s="20"/>
      <c r="D1988" s="23"/>
      <c r="E1988" s="18" t="s">
        <v>32</v>
      </c>
      <c r="F1988" s="24">
        <v>1</v>
      </c>
      <c r="G1988" s="25">
        <v>0</v>
      </c>
      <c r="H1988" s="25">
        <v>0</v>
      </c>
      <c r="I1988" s="25">
        <v>0</v>
      </c>
      <c r="J1988" s="22">
        <f>OR(F1988&lt;&gt;0,G1988&lt;&gt;0,H1988&lt;&gt;0,I1988&lt;&gt;0)*(F1988 + (F1988 = 0))*(G1988 + (G1988 = 0))*(H1988 + (H1988 = 0))*(I1988 + (I1988 = 0))</f>
        <v>1</v>
      </c>
      <c r="K1988" s="20"/>
      <c r="L1988" s="20"/>
      <c r="M1988" s="48"/>
    </row>
    <row r="1989" spans="1:13" x14ac:dyDescent="0.25">
      <c r="A1989" s="20"/>
      <c r="B1989" s="20"/>
      <c r="C1989" s="20"/>
      <c r="D1989" s="23"/>
      <c r="E1989" s="20"/>
      <c r="F1989" s="20"/>
      <c r="G1989" s="20"/>
      <c r="H1989" s="20"/>
      <c r="I1989" s="20"/>
      <c r="J1989" s="26" t="s">
        <v>190</v>
      </c>
      <c r="K1989" s="27">
        <f>J1988</f>
        <v>1</v>
      </c>
      <c r="L1989" s="25">
        <v>114.25</v>
      </c>
      <c r="M1989" s="49">
        <f>ROUND(K1989*L1989,2)</f>
        <v>114.25</v>
      </c>
    </row>
    <row r="1990" spans="1:13" x14ac:dyDescent="0.25">
      <c r="A1990" s="29"/>
      <c r="B1990" s="29"/>
      <c r="C1990" s="29"/>
      <c r="D1990" s="30"/>
      <c r="E1990" s="29"/>
      <c r="F1990" s="29"/>
      <c r="G1990" s="29"/>
      <c r="H1990" s="29"/>
      <c r="I1990" s="29"/>
      <c r="J1990" s="29"/>
      <c r="K1990" s="29"/>
      <c r="L1990" s="29"/>
      <c r="M1990" s="50"/>
    </row>
    <row r="1991" spans="1:13" x14ac:dyDescent="0.25">
      <c r="A1991" s="17" t="s">
        <v>34</v>
      </c>
      <c r="B1991" s="18" t="s">
        <v>21</v>
      </c>
      <c r="C1991" s="18" t="s">
        <v>22</v>
      </c>
      <c r="D1991" s="19" t="s">
        <v>35</v>
      </c>
      <c r="E1991" s="20"/>
      <c r="F1991" s="20"/>
      <c r="G1991" s="20"/>
      <c r="H1991" s="20"/>
      <c r="I1991" s="20"/>
      <c r="J1991" s="20"/>
      <c r="K1991" s="21">
        <f>K1994</f>
        <v>23.32</v>
      </c>
      <c r="L1991" s="22">
        <f>L1994</f>
        <v>27.92</v>
      </c>
      <c r="M1991" s="47">
        <f>M1994</f>
        <v>651.09</v>
      </c>
    </row>
    <row r="1992" spans="1:13" ht="33.75" x14ac:dyDescent="0.25">
      <c r="A1992" s="20"/>
      <c r="B1992" s="20"/>
      <c r="C1992" s="20"/>
      <c r="D1992" s="19" t="s">
        <v>36</v>
      </c>
      <c r="E1992" s="20"/>
      <c r="F1992" s="20"/>
      <c r="G1992" s="20"/>
      <c r="H1992" s="20"/>
      <c r="I1992" s="20"/>
      <c r="J1992" s="20"/>
      <c r="K1992" s="20"/>
      <c r="L1992" s="20"/>
      <c r="M1992" s="48"/>
    </row>
    <row r="1993" spans="1:13" x14ac:dyDescent="0.25">
      <c r="A1993" s="20"/>
      <c r="B1993" s="20"/>
      <c r="C1993" s="20"/>
      <c r="D1993" s="23"/>
      <c r="E1993" s="18" t="s">
        <v>42</v>
      </c>
      <c r="F1993" s="24">
        <v>2</v>
      </c>
      <c r="G1993" s="25">
        <v>1.1000000000000001</v>
      </c>
      <c r="H1993" s="25">
        <v>10.6</v>
      </c>
      <c r="I1993" s="25">
        <v>0</v>
      </c>
      <c r="J1993" s="22">
        <f>OR(F1993&lt;&gt;0,G1993&lt;&gt;0,H1993&lt;&gt;0,I1993&lt;&gt;0)*(F1993 + (F1993 = 0))*(G1993 + (G1993 = 0))*(H1993 + (H1993 = 0))*(I1993 + (I1993 = 0))</f>
        <v>23.32</v>
      </c>
      <c r="K1993" s="20"/>
      <c r="L1993" s="20"/>
      <c r="M1993" s="48"/>
    </row>
    <row r="1994" spans="1:13" x14ac:dyDescent="0.25">
      <c r="A1994" s="20"/>
      <c r="B1994" s="20"/>
      <c r="C1994" s="20"/>
      <c r="D1994" s="23"/>
      <c r="E1994" s="20"/>
      <c r="F1994" s="20"/>
      <c r="G1994" s="20"/>
      <c r="H1994" s="20"/>
      <c r="I1994" s="20"/>
      <c r="J1994" s="26" t="s">
        <v>38</v>
      </c>
      <c r="K1994" s="27">
        <f>J1993</f>
        <v>23.32</v>
      </c>
      <c r="L1994" s="25">
        <v>27.92</v>
      </c>
      <c r="M1994" s="49">
        <f>ROUND(K1994*L1994,2)</f>
        <v>651.09</v>
      </c>
    </row>
    <row r="1995" spans="1:13" x14ac:dyDescent="0.25">
      <c r="A1995" s="29"/>
      <c r="B1995" s="29"/>
      <c r="C1995" s="29"/>
      <c r="D1995" s="30"/>
      <c r="E1995" s="29"/>
      <c r="F1995" s="29"/>
      <c r="G1995" s="29"/>
      <c r="H1995" s="29"/>
      <c r="I1995" s="29"/>
      <c r="J1995" s="29"/>
      <c r="K1995" s="29"/>
      <c r="L1995" s="29"/>
      <c r="M1995" s="50"/>
    </row>
    <row r="1996" spans="1:13" x14ac:dyDescent="0.25">
      <c r="A1996" s="17" t="s">
        <v>107</v>
      </c>
      <c r="B1996" s="18" t="s">
        <v>21</v>
      </c>
      <c r="C1996" s="18" t="s">
        <v>22</v>
      </c>
      <c r="D1996" s="19" t="s">
        <v>108</v>
      </c>
      <c r="E1996" s="20"/>
      <c r="F1996" s="20"/>
      <c r="G1996" s="20"/>
      <c r="H1996" s="20"/>
      <c r="I1996" s="20"/>
      <c r="J1996" s="20"/>
      <c r="K1996" s="21">
        <f>K1999</f>
        <v>0.82</v>
      </c>
      <c r="L1996" s="22">
        <f>L1999</f>
        <v>22.34</v>
      </c>
      <c r="M1996" s="47">
        <f>M1999</f>
        <v>18.32</v>
      </c>
    </row>
    <row r="1997" spans="1:13" ht="45" x14ac:dyDescent="0.25">
      <c r="A1997" s="20"/>
      <c r="B1997" s="20"/>
      <c r="C1997" s="20"/>
      <c r="D1997" s="19" t="s">
        <v>109</v>
      </c>
      <c r="E1997" s="20"/>
      <c r="F1997" s="20"/>
      <c r="G1997" s="20"/>
      <c r="H1997" s="20"/>
      <c r="I1997" s="20"/>
      <c r="J1997" s="20"/>
      <c r="K1997" s="20"/>
      <c r="L1997" s="20"/>
      <c r="M1997" s="48"/>
    </row>
    <row r="1998" spans="1:13" x14ac:dyDescent="0.25">
      <c r="A1998" s="20"/>
      <c r="B1998" s="20"/>
      <c r="C1998" s="20"/>
      <c r="D1998" s="23"/>
      <c r="E1998" s="18" t="s">
        <v>42</v>
      </c>
      <c r="F1998" s="24">
        <v>2</v>
      </c>
      <c r="G1998" s="25">
        <v>0.41</v>
      </c>
      <c r="H1998" s="25">
        <v>0</v>
      </c>
      <c r="I1998" s="25">
        <v>0</v>
      </c>
      <c r="J1998" s="22">
        <f>OR(F1998&lt;&gt;0,G1998&lt;&gt;0,H1998&lt;&gt;0,I1998&lt;&gt;0)*(F1998 + (F1998 = 0))*(G1998 + (G1998 = 0))*(H1998 + (H1998 = 0))*(I1998 + (I1998 = 0))</f>
        <v>0.82</v>
      </c>
      <c r="K1998" s="20"/>
      <c r="L1998" s="20"/>
      <c r="M1998" s="48"/>
    </row>
    <row r="1999" spans="1:13" x14ac:dyDescent="0.25">
      <c r="A1999" s="20"/>
      <c r="B1999" s="20"/>
      <c r="C1999" s="20"/>
      <c r="D1999" s="23"/>
      <c r="E1999" s="20"/>
      <c r="F1999" s="20"/>
      <c r="G1999" s="20"/>
      <c r="H1999" s="20"/>
      <c r="I1999" s="20"/>
      <c r="J1999" s="26" t="s">
        <v>111</v>
      </c>
      <c r="K1999" s="27">
        <f>J1998</f>
        <v>0.82</v>
      </c>
      <c r="L1999" s="25">
        <v>22.34</v>
      </c>
      <c r="M1999" s="49">
        <f>ROUND(K1999*L1999,2)</f>
        <v>18.32</v>
      </c>
    </row>
    <row r="2000" spans="1:13" x14ac:dyDescent="0.25">
      <c r="A2000" s="29"/>
      <c r="B2000" s="29"/>
      <c r="C2000" s="29"/>
      <c r="D2000" s="30"/>
      <c r="E2000" s="29"/>
      <c r="F2000" s="29"/>
      <c r="G2000" s="29"/>
      <c r="H2000" s="29"/>
      <c r="I2000" s="29"/>
      <c r="J2000" s="29"/>
      <c r="K2000" s="29"/>
      <c r="L2000" s="29"/>
      <c r="M2000" s="50"/>
    </row>
    <row r="2001" spans="1:13" x14ac:dyDescent="0.25">
      <c r="A2001" s="20"/>
      <c r="B2001" s="20"/>
      <c r="C2001" s="20"/>
      <c r="D2001" s="23"/>
      <c r="E2001" s="20"/>
      <c r="F2001" s="20"/>
      <c r="G2001" s="20"/>
      <c r="H2001" s="20"/>
      <c r="I2001" s="20"/>
      <c r="J2001" s="26" t="s">
        <v>564</v>
      </c>
      <c r="K2001" s="31">
        <v>1</v>
      </c>
      <c r="L2001" s="28">
        <f>M1986+M1991+M1996</f>
        <v>783.66</v>
      </c>
      <c r="M2001" s="49">
        <f>ROUND(K2001*L2001,2)</f>
        <v>783.66</v>
      </c>
    </row>
    <row r="2002" spans="1:13" x14ac:dyDescent="0.25">
      <c r="A2002" s="29"/>
      <c r="B2002" s="29"/>
      <c r="C2002" s="29"/>
      <c r="D2002" s="30"/>
      <c r="E2002" s="29"/>
      <c r="F2002" s="29"/>
      <c r="G2002" s="29"/>
      <c r="H2002" s="29"/>
      <c r="I2002" s="29"/>
      <c r="J2002" s="29"/>
      <c r="K2002" s="29"/>
      <c r="L2002" s="29"/>
      <c r="M2002" s="50"/>
    </row>
    <row r="2003" spans="1:13" x14ac:dyDescent="0.25">
      <c r="A2003" s="20"/>
      <c r="B2003" s="20"/>
      <c r="C2003" s="20"/>
      <c r="D2003" s="23"/>
      <c r="E2003" s="20"/>
      <c r="F2003" s="20"/>
      <c r="G2003" s="20"/>
      <c r="H2003" s="20"/>
      <c r="I2003" s="20"/>
      <c r="J2003" s="26" t="s">
        <v>565</v>
      </c>
      <c r="K2003" s="32">
        <v>1</v>
      </c>
      <c r="L2003" s="28">
        <f>M1985</f>
        <v>783.66</v>
      </c>
      <c r="M2003" s="49">
        <f>ROUND(K2003*L2003,2)</f>
        <v>783.66</v>
      </c>
    </row>
    <row r="2004" spans="1:13" x14ac:dyDescent="0.25">
      <c r="A2004" s="29"/>
      <c r="B2004" s="29"/>
      <c r="C2004" s="29"/>
      <c r="D2004" s="30"/>
      <c r="E2004" s="29"/>
      <c r="F2004" s="29"/>
      <c r="G2004" s="29"/>
      <c r="H2004" s="29"/>
      <c r="I2004" s="29"/>
      <c r="J2004" s="29"/>
      <c r="K2004" s="29"/>
      <c r="L2004" s="29"/>
      <c r="M2004" s="50"/>
    </row>
    <row r="2005" spans="1:13" collapsed="1" x14ac:dyDescent="0.25">
      <c r="A2005" s="7" t="s">
        <v>566</v>
      </c>
      <c r="B2005" s="7" t="s">
        <v>15</v>
      </c>
      <c r="C2005" s="7" t="s">
        <v>16</v>
      </c>
      <c r="D2005" s="8" t="s">
        <v>567</v>
      </c>
      <c r="E2005" s="9"/>
      <c r="F2005" s="9"/>
      <c r="G2005" s="9"/>
      <c r="H2005" s="9"/>
      <c r="I2005" s="9"/>
      <c r="J2005" s="9"/>
      <c r="K2005" s="10">
        <f>K2061</f>
        <v>1</v>
      </c>
      <c r="L2005" s="11">
        <f>L2061</f>
        <v>2166.42</v>
      </c>
      <c r="M2005" s="45">
        <f>M2061</f>
        <v>2166.42</v>
      </c>
    </row>
    <row r="2006" spans="1:13" x14ac:dyDescent="0.25">
      <c r="A2006" s="12" t="s">
        <v>568</v>
      </c>
      <c r="B2006" s="12" t="s">
        <v>15</v>
      </c>
      <c r="C2006" s="12" t="s">
        <v>16</v>
      </c>
      <c r="D2006" s="13" t="s">
        <v>19</v>
      </c>
      <c r="E2006" s="14"/>
      <c r="F2006" s="14"/>
      <c r="G2006" s="14"/>
      <c r="H2006" s="14"/>
      <c r="I2006" s="14"/>
      <c r="J2006" s="14"/>
      <c r="K2006" s="15">
        <f>K2059</f>
        <v>1</v>
      </c>
      <c r="L2006" s="16">
        <f>L2059</f>
        <v>2166.42</v>
      </c>
      <c r="M2006" s="46">
        <f>M2059</f>
        <v>2166.42</v>
      </c>
    </row>
    <row r="2007" spans="1:13" x14ac:dyDescent="0.25">
      <c r="A2007" s="17" t="s">
        <v>409</v>
      </c>
      <c r="B2007" s="18" t="s">
        <v>21</v>
      </c>
      <c r="C2007" s="18" t="s">
        <v>29</v>
      </c>
      <c r="D2007" s="19" t="s">
        <v>410</v>
      </c>
      <c r="E2007" s="20"/>
      <c r="F2007" s="20"/>
      <c r="G2007" s="20"/>
      <c r="H2007" s="20"/>
      <c r="I2007" s="20"/>
      <c r="J2007" s="20"/>
      <c r="K2007" s="21">
        <f>K2010</f>
        <v>5</v>
      </c>
      <c r="L2007" s="22">
        <f>L2010</f>
        <v>10.55</v>
      </c>
      <c r="M2007" s="47">
        <f>M2010</f>
        <v>52.75</v>
      </c>
    </row>
    <row r="2008" spans="1:13" ht="45" x14ac:dyDescent="0.25">
      <c r="A2008" s="20"/>
      <c r="B2008" s="20"/>
      <c r="C2008" s="20"/>
      <c r="D2008" s="19" t="s">
        <v>411</v>
      </c>
      <c r="E2008" s="20"/>
      <c r="F2008" s="20"/>
      <c r="G2008" s="20"/>
      <c r="H2008" s="20"/>
      <c r="I2008" s="20"/>
      <c r="J2008" s="20"/>
      <c r="K2008" s="20"/>
      <c r="L2008" s="20"/>
      <c r="M2008" s="48"/>
    </row>
    <row r="2009" spans="1:13" x14ac:dyDescent="0.25">
      <c r="A2009" s="20"/>
      <c r="B2009" s="20"/>
      <c r="C2009" s="20"/>
      <c r="D2009" s="23"/>
      <c r="E2009" s="18" t="s">
        <v>42</v>
      </c>
      <c r="F2009" s="24">
        <v>1</v>
      </c>
      <c r="G2009" s="25">
        <v>5</v>
      </c>
      <c r="H2009" s="25">
        <v>0</v>
      </c>
      <c r="I2009" s="25">
        <v>0</v>
      </c>
      <c r="J2009" s="22">
        <f>OR(F2009&lt;&gt;0,G2009&lt;&gt;0,H2009&lt;&gt;0,I2009&lt;&gt;0)*(F2009 + (F2009 = 0))*(G2009 + (G2009 = 0))*(H2009 + (H2009 = 0))*(I2009 + (I2009 = 0))</f>
        <v>5</v>
      </c>
      <c r="K2009" s="20"/>
      <c r="L2009" s="20"/>
      <c r="M2009" s="48"/>
    </row>
    <row r="2010" spans="1:13" x14ac:dyDescent="0.25">
      <c r="A2010" s="20"/>
      <c r="B2010" s="20"/>
      <c r="C2010" s="20"/>
      <c r="D2010" s="23"/>
      <c r="E2010" s="20"/>
      <c r="F2010" s="20"/>
      <c r="G2010" s="20"/>
      <c r="H2010" s="20"/>
      <c r="I2010" s="20"/>
      <c r="J2010" s="26" t="s">
        <v>413</v>
      </c>
      <c r="K2010" s="27">
        <f>J2009</f>
        <v>5</v>
      </c>
      <c r="L2010" s="25">
        <v>10.55</v>
      </c>
      <c r="M2010" s="49">
        <f>ROUND(K2010*L2010,2)</f>
        <v>52.75</v>
      </c>
    </row>
    <row r="2011" spans="1:13" x14ac:dyDescent="0.25">
      <c r="A2011" s="29"/>
      <c r="B2011" s="29"/>
      <c r="C2011" s="29"/>
      <c r="D2011" s="30"/>
      <c r="E2011" s="29"/>
      <c r="F2011" s="29"/>
      <c r="G2011" s="29"/>
      <c r="H2011" s="29"/>
      <c r="I2011" s="29"/>
      <c r="J2011" s="29"/>
      <c r="K2011" s="29"/>
      <c r="L2011" s="29"/>
      <c r="M2011" s="50"/>
    </row>
    <row r="2012" spans="1:13" x14ac:dyDescent="0.25">
      <c r="A2012" s="17" t="s">
        <v>39</v>
      </c>
      <c r="B2012" s="18" t="s">
        <v>21</v>
      </c>
      <c r="C2012" s="18" t="s">
        <v>29</v>
      </c>
      <c r="D2012" s="19" t="s">
        <v>40</v>
      </c>
      <c r="E2012" s="20"/>
      <c r="F2012" s="20"/>
      <c r="G2012" s="20"/>
      <c r="H2012" s="20"/>
      <c r="I2012" s="20"/>
      <c r="J2012" s="20"/>
      <c r="K2012" s="21">
        <f>K2015</f>
        <v>5</v>
      </c>
      <c r="L2012" s="22">
        <f>L2015</f>
        <v>41.15</v>
      </c>
      <c r="M2012" s="47">
        <f>M2015</f>
        <v>205.75</v>
      </c>
    </row>
    <row r="2013" spans="1:13" ht="45" x14ac:dyDescent="0.25">
      <c r="A2013" s="20"/>
      <c r="B2013" s="20"/>
      <c r="C2013" s="20"/>
      <c r="D2013" s="19" t="s">
        <v>41</v>
      </c>
      <c r="E2013" s="20"/>
      <c r="F2013" s="20"/>
      <c r="G2013" s="20"/>
      <c r="H2013" s="20"/>
      <c r="I2013" s="20"/>
      <c r="J2013" s="20"/>
      <c r="K2013" s="20"/>
      <c r="L2013" s="20"/>
      <c r="M2013" s="48"/>
    </row>
    <row r="2014" spans="1:13" x14ac:dyDescent="0.25">
      <c r="A2014" s="20"/>
      <c r="B2014" s="20"/>
      <c r="C2014" s="20"/>
      <c r="D2014" s="23"/>
      <c r="E2014" s="18" t="s">
        <v>32</v>
      </c>
      <c r="F2014" s="24">
        <v>2</v>
      </c>
      <c r="G2014" s="25">
        <v>2.5</v>
      </c>
      <c r="H2014" s="25">
        <v>0</v>
      </c>
      <c r="I2014" s="25">
        <v>0</v>
      </c>
      <c r="J2014" s="22">
        <f>OR(F2014&lt;&gt;0,G2014&lt;&gt;0,H2014&lt;&gt;0,I2014&lt;&gt;0)*(F2014 + (F2014 = 0))*(G2014 + (G2014 = 0))*(H2014 + (H2014 = 0))*(I2014 + (I2014 = 0))</f>
        <v>5</v>
      </c>
      <c r="K2014" s="20"/>
      <c r="L2014" s="20"/>
      <c r="M2014" s="48"/>
    </row>
    <row r="2015" spans="1:13" x14ac:dyDescent="0.25">
      <c r="A2015" s="20"/>
      <c r="B2015" s="20"/>
      <c r="C2015" s="20"/>
      <c r="D2015" s="23"/>
      <c r="E2015" s="20"/>
      <c r="F2015" s="20"/>
      <c r="G2015" s="20"/>
      <c r="H2015" s="20"/>
      <c r="I2015" s="20"/>
      <c r="J2015" s="26" t="s">
        <v>48</v>
      </c>
      <c r="K2015" s="27">
        <f>J2014</f>
        <v>5</v>
      </c>
      <c r="L2015" s="25">
        <v>41.15</v>
      </c>
      <c r="M2015" s="49">
        <f>ROUND(K2015*L2015,2)</f>
        <v>205.75</v>
      </c>
    </row>
    <row r="2016" spans="1:13" x14ac:dyDescent="0.25">
      <c r="A2016" s="29"/>
      <c r="B2016" s="29"/>
      <c r="C2016" s="29"/>
      <c r="D2016" s="30"/>
      <c r="E2016" s="29"/>
      <c r="F2016" s="29"/>
      <c r="G2016" s="29"/>
      <c r="H2016" s="29"/>
      <c r="I2016" s="29"/>
      <c r="J2016" s="29"/>
      <c r="K2016" s="29"/>
      <c r="L2016" s="29"/>
      <c r="M2016" s="50"/>
    </row>
    <row r="2017" spans="1:13" x14ac:dyDescent="0.25">
      <c r="A2017" s="17" t="s">
        <v>107</v>
      </c>
      <c r="B2017" s="18" t="s">
        <v>21</v>
      </c>
      <c r="C2017" s="18" t="s">
        <v>22</v>
      </c>
      <c r="D2017" s="19" t="s">
        <v>108</v>
      </c>
      <c r="E2017" s="20"/>
      <c r="F2017" s="20"/>
      <c r="G2017" s="20"/>
      <c r="H2017" s="20"/>
      <c r="I2017" s="20"/>
      <c r="J2017" s="20"/>
      <c r="K2017" s="21">
        <f>K2020</f>
        <v>2.11</v>
      </c>
      <c r="L2017" s="22">
        <f>L2020</f>
        <v>22.34</v>
      </c>
      <c r="M2017" s="47">
        <f>M2020</f>
        <v>47.14</v>
      </c>
    </row>
    <row r="2018" spans="1:13" ht="45" x14ac:dyDescent="0.25">
      <c r="A2018" s="20"/>
      <c r="B2018" s="20"/>
      <c r="C2018" s="20"/>
      <c r="D2018" s="19" t="s">
        <v>109</v>
      </c>
      <c r="E2018" s="20"/>
      <c r="F2018" s="20"/>
      <c r="G2018" s="20"/>
      <c r="H2018" s="20"/>
      <c r="I2018" s="20"/>
      <c r="J2018" s="20"/>
      <c r="K2018" s="20"/>
      <c r="L2018" s="20"/>
      <c r="M2018" s="48"/>
    </row>
    <row r="2019" spans="1:13" x14ac:dyDescent="0.25">
      <c r="A2019" s="20"/>
      <c r="B2019" s="20"/>
      <c r="C2019" s="20"/>
      <c r="D2019" s="23"/>
      <c r="E2019" s="18" t="s">
        <v>301</v>
      </c>
      <c r="F2019" s="24">
        <v>1</v>
      </c>
      <c r="G2019" s="25">
        <v>0.89</v>
      </c>
      <c r="H2019" s="25">
        <v>2.37</v>
      </c>
      <c r="I2019" s="25">
        <v>0</v>
      </c>
      <c r="J2019" s="22">
        <f>OR(F2019&lt;&gt;0,G2019&lt;&gt;0,H2019&lt;&gt;0,I2019&lt;&gt;0)*(F2019 + (F2019 = 0))*(G2019 + (G2019 = 0))*(H2019 + (H2019 = 0))*(I2019 + (I2019 = 0))</f>
        <v>2.11</v>
      </c>
      <c r="K2019" s="20"/>
      <c r="L2019" s="20"/>
      <c r="M2019" s="48"/>
    </row>
    <row r="2020" spans="1:13" x14ac:dyDescent="0.25">
      <c r="A2020" s="20"/>
      <c r="B2020" s="20"/>
      <c r="C2020" s="20"/>
      <c r="D2020" s="23"/>
      <c r="E2020" s="20"/>
      <c r="F2020" s="20"/>
      <c r="G2020" s="20"/>
      <c r="H2020" s="20"/>
      <c r="I2020" s="20"/>
      <c r="J2020" s="26" t="s">
        <v>111</v>
      </c>
      <c r="K2020" s="27">
        <f>J2019</f>
        <v>2.11</v>
      </c>
      <c r="L2020" s="25">
        <v>22.34</v>
      </c>
      <c r="M2020" s="49">
        <f>ROUND(K2020*L2020,2)</f>
        <v>47.14</v>
      </c>
    </row>
    <row r="2021" spans="1:13" x14ac:dyDescent="0.25">
      <c r="A2021" s="29"/>
      <c r="B2021" s="29"/>
      <c r="C2021" s="29"/>
      <c r="D2021" s="30"/>
      <c r="E2021" s="29"/>
      <c r="F2021" s="29"/>
      <c r="G2021" s="29"/>
      <c r="H2021" s="29"/>
      <c r="I2021" s="29"/>
      <c r="J2021" s="29"/>
      <c r="K2021" s="29"/>
      <c r="L2021" s="29"/>
      <c r="M2021" s="50"/>
    </row>
    <row r="2022" spans="1:13" x14ac:dyDescent="0.25">
      <c r="A2022" s="17" t="s">
        <v>82</v>
      </c>
      <c r="B2022" s="18" t="s">
        <v>21</v>
      </c>
      <c r="C2022" s="18" t="s">
        <v>29</v>
      </c>
      <c r="D2022" s="19" t="s">
        <v>83</v>
      </c>
      <c r="E2022" s="20"/>
      <c r="F2022" s="20"/>
      <c r="G2022" s="20"/>
      <c r="H2022" s="20"/>
      <c r="I2022" s="20"/>
      <c r="J2022" s="20"/>
      <c r="K2022" s="21">
        <f>K2025</f>
        <v>0.4</v>
      </c>
      <c r="L2022" s="22">
        <f>L2025</f>
        <v>157.01</v>
      </c>
      <c r="M2022" s="47">
        <f>M2025</f>
        <v>62.8</v>
      </c>
    </row>
    <row r="2023" spans="1:13" ht="67.5" x14ac:dyDescent="0.25">
      <c r="A2023" s="20"/>
      <c r="B2023" s="20"/>
      <c r="C2023" s="20"/>
      <c r="D2023" s="19" t="s">
        <v>84</v>
      </c>
      <c r="E2023" s="20"/>
      <c r="F2023" s="20"/>
      <c r="G2023" s="20"/>
      <c r="H2023" s="20"/>
      <c r="I2023" s="20"/>
      <c r="J2023" s="20"/>
      <c r="K2023" s="20"/>
      <c r="L2023" s="20"/>
      <c r="M2023" s="48"/>
    </row>
    <row r="2024" spans="1:13" x14ac:dyDescent="0.25">
      <c r="A2024" s="20"/>
      <c r="B2024" s="20"/>
      <c r="C2024" s="20"/>
      <c r="D2024" s="23"/>
      <c r="E2024" s="18" t="s">
        <v>32</v>
      </c>
      <c r="F2024" s="24">
        <v>1</v>
      </c>
      <c r="G2024" s="25">
        <v>0.4</v>
      </c>
      <c r="H2024" s="25">
        <v>0</v>
      </c>
      <c r="I2024" s="25">
        <v>0</v>
      </c>
      <c r="J2024" s="22">
        <f>OR(F2024&lt;&gt;0,G2024&lt;&gt;0,H2024&lt;&gt;0,I2024&lt;&gt;0)*(F2024 + (F2024 = 0))*(G2024 + (G2024 = 0))*(H2024 + (H2024 = 0))*(I2024 + (I2024 = 0))</f>
        <v>0.4</v>
      </c>
      <c r="K2024" s="20"/>
      <c r="L2024" s="20"/>
      <c r="M2024" s="48"/>
    </row>
    <row r="2025" spans="1:13" x14ac:dyDescent="0.25">
      <c r="A2025" s="20"/>
      <c r="B2025" s="20"/>
      <c r="C2025" s="20"/>
      <c r="D2025" s="23"/>
      <c r="E2025" s="20"/>
      <c r="F2025" s="20"/>
      <c r="G2025" s="20"/>
      <c r="H2025" s="20"/>
      <c r="I2025" s="20"/>
      <c r="J2025" s="26" t="s">
        <v>85</v>
      </c>
      <c r="K2025" s="27">
        <f>J2024</f>
        <v>0.4</v>
      </c>
      <c r="L2025" s="25">
        <v>157.01</v>
      </c>
      <c r="M2025" s="49">
        <f>ROUND(K2025*L2025,2)</f>
        <v>62.8</v>
      </c>
    </row>
    <row r="2026" spans="1:13" x14ac:dyDescent="0.25">
      <c r="A2026" s="29"/>
      <c r="B2026" s="29"/>
      <c r="C2026" s="29"/>
      <c r="D2026" s="30"/>
      <c r="E2026" s="29"/>
      <c r="F2026" s="29"/>
      <c r="G2026" s="29"/>
      <c r="H2026" s="29"/>
      <c r="I2026" s="29"/>
      <c r="J2026" s="29"/>
      <c r="K2026" s="29"/>
      <c r="L2026" s="29"/>
      <c r="M2026" s="50"/>
    </row>
    <row r="2027" spans="1:13" x14ac:dyDescent="0.25">
      <c r="A2027" s="17" t="s">
        <v>63</v>
      </c>
      <c r="B2027" s="18" t="s">
        <v>21</v>
      </c>
      <c r="C2027" s="18" t="s">
        <v>64</v>
      </c>
      <c r="D2027" s="19" t="s">
        <v>65</v>
      </c>
      <c r="E2027" s="20"/>
      <c r="F2027" s="20"/>
      <c r="G2027" s="20"/>
      <c r="H2027" s="20"/>
      <c r="I2027" s="20"/>
      <c r="J2027" s="20"/>
      <c r="K2027" s="21">
        <f>K2030</f>
        <v>2</v>
      </c>
      <c r="L2027" s="22">
        <f>L2030</f>
        <v>49.5</v>
      </c>
      <c r="M2027" s="47">
        <f>M2030</f>
        <v>99</v>
      </c>
    </row>
    <row r="2028" spans="1:13" ht="33.75" x14ac:dyDescent="0.25">
      <c r="A2028" s="20"/>
      <c r="B2028" s="20"/>
      <c r="C2028" s="20"/>
      <c r="D2028" s="19" t="s">
        <v>66</v>
      </c>
      <c r="E2028" s="20"/>
      <c r="F2028" s="20"/>
      <c r="G2028" s="20"/>
      <c r="H2028" s="20"/>
      <c r="I2028" s="20"/>
      <c r="J2028" s="20"/>
      <c r="K2028" s="20"/>
      <c r="L2028" s="20"/>
      <c r="M2028" s="48"/>
    </row>
    <row r="2029" spans="1:13" x14ac:dyDescent="0.25">
      <c r="A2029" s="20"/>
      <c r="B2029" s="20"/>
      <c r="C2029" s="20"/>
      <c r="D2029" s="23"/>
      <c r="E2029" s="18" t="s">
        <v>32</v>
      </c>
      <c r="F2029" s="24">
        <v>2</v>
      </c>
      <c r="G2029" s="25">
        <v>0</v>
      </c>
      <c r="H2029" s="25">
        <v>0</v>
      </c>
      <c r="I2029" s="25">
        <v>0</v>
      </c>
      <c r="J2029" s="22">
        <f>OR(F2029&lt;&gt;0,G2029&lt;&gt;0,H2029&lt;&gt;0,I2029&lt;&gt;0)*(F2029 + (F2029 = 0))*(G2029 + (G2029 = 0))*(H2029 + (H2029 = 0))*(I2029 + (I2029 = 0))</f>
        <v>2</v>
      </c>
      <c r="K2029" s="20"/>
      <c r="L2029" s="20"/>
      <c r="M2029" s="48"/>
    </row>
    <row r="2030" spans="1:13" x14ac:dyDescent="0.25">
      <c r="A2030" s="20"/>
      <c r="B2030" s="20"/>
      <c r="C2030" s="20"/>
      <c r="D2030" s="23"/>
      <c r="E2030" s="20"/>
      <c r="F2030" s="20"/>
      <c r="G2030" s="20"/>
      <c r="H2030" s="20"/>
      <c r="I2030" s="20"/>
      <c r="J2030" s="26" t="s">
        <v>67</v>
      </c>
      <c r="K2030" s="27">
        <f>J2029</f>
        <v>2</v>
      </c>
      <c r="L2030" s="25">
        <v>49.5</v>
      </c>
      <c r="M2030" s="49">
        <f>ROUND(K2030*L2030,2)</f>
        <v>99</v>
      </c>
    </row>
    <row r="2031" spans="1:13" x14ac:dyDescent="0.25">
      <c r="A2031" s="29"/>
      <c r="B2031" s="29"/>
      <c r="C2031" s="29"/>
      <c r="D2031" s="30"/>
      <c r="E2031" s="29"/>
      <c r="F2031" s="29"/>
      <c r="G2031" s="29"/>
      <c r="H2031" s="29"/>
      <c r="I2031" s="29"/>
      <c r="J2031" s="29"/>
      <c r="K2031" s="29"/>
      <c r="L2031" s="29"/>
      <c r="M2031" s="50"/>
    </row>
    <row r="2032" spans="1:13" x14ac:dyDescent="0.25">
      <c r="A2032" s="17" t="s">
        <v>58</v>
      </c>
      <c r="B2032" s="18" t="s">
        <v>21</v>
      </c>
      <c r="C2032" s="18" t="s">
        <v>59</v>
      </c>
      <c r="D2032" s="19" t="s">
        <v>60</v>
      </c>
      <c r="E2032" s="20"/>
      <c r="F2032" s="20"/>
      <c r="G2032" s="20"/>
      <c r="H2032" s="20"/>
      <c r="I2032" s="20"/>
      <c r="J2032" s="20"/>
      <c r="K2032" s="21">
        <f>K2035</f>
        <v>0.66</v>
      </c>
      <c r="L2032" s="22">
        <f>L2035</f>
        <v>204.11</v>
      </c>
      <c r="M2032" s="47">
        <f>M2035</f>
        <v>134.71</v>
      </c>
    </row>
    <row r="2033" spans="1:13" ht="56.25" x14ac:dyDescent="0.25">
      <c r="A2033" s="20"/>
      <c r="B2033" s="20"/>
      <c r="C2033" s="20"/>
      <c r="D2033" s="19" t="s">
        <v>61</v>
      </c>
      <c r="E2033" s="20"/>
      <c r="F2033" s="20"/>
      <c r="G2033" s="20"/>
      <c r="H2033" s="20"/>
      <c r="I2033" s="20"/>
      <c r="J2033" s="20"/>
      <c r="K2033" s="20"/>
      <c r="L2033" s="20"/>
      <c r="M2033" s="48"/>
    </row>
    <row r="2034" spans="1:13" x14ac:dyDescent="0.25">
      <c r="A2034" s="20"/>
      <c r="B2034" s="20"/>
      <c r="C2034" s="20"/>
      <c r="D2034" s="23"/>
      <c r="E2034" s="18" t="s">
        <v>32</v>
      </c>
      <c r="F2034" s="24">
        <v>1</v>
      </c>
      <c r="G2034" s="25">
        <v>0.6</v>
      </c>
      <c r="H2034" s="25">
        <v>0</v>
      </c>
      <c r="I2034" s="25">
        <v>1.1000000000000001</v>
      </c>
      <c r="J2034" s="22">
        <f>OR(F2034&lt;&gt;0,G2034&lt;&gt;0,H2034&lt;&gt;0,I2034&lt;&gt;0)*(F2034 + (F2034 = 0))*(G2034 + (G2034 = 0))*(H2034 + (H2034 = 0))*(I2034 + (I2034 = 0))</f>
        <v>0.66</v>
      </c>
      <c r="K2034" s="20"/>
      <c r="L2034" s="20"/>
      <c r="M2034" s="48"/>
    </row>
    <row r="2035" spans="1:13" x14ac:dyDescent="0.25">
      <c r="A2035" s="20"/>
      <c r="B2035" s="20"/>
      <c r="C2035" s="20"/>
      <c r="D2035" s="23"/>
      <c r="E2035" s="20"/>
      <c r="F2035" s="20"/>
      <c r="G2035" s="20"/>
      <c r="H2035" s="20"/>
      <c r="I2035" s="20"/>
      <c r="J2035" s="26" t="s">
        <v>62</v>
      </c>
      <c r="K2035" s="27">
        <f>J2034</f>
        <v>0.66</v>
      </c>
      <c r="L2035" s="25">
        <v>204.11</v>
      </c>
      <c r="M2035" s="49">
        <f>ROUND(K2035*L2035,2)</f>
        <v>134.71</v>
      </c>
    </row>
    <row r="2036" spans="1:13" x14ac:dyDescent="0.25">
      <c r="A2036" s="29"/>
      <c r="B2036" s="29"/>
      <c r="C2036" s="29"/>
      <c r="D2036" s="30"/>
      <c r="E2036" s="29"/>
      <c r="F2036" s="29"/>
      <c r="G2036" s="29"/>
      <c r="H2036" s="29"/>
      <c r="I2036" s="29"/>
      <c r="J2036" s="29"/>
      <c r="K2036" s="29"/>
      <c r="L2036" s="29"/>
      <c r="M2036" s="50"/>
    </row>
    <row r="2037" spans="1:13" x14ac:dyDescent="0.25">
      <c r="A2037" s="17" t="s">
        <v>28</v>
      </c>
      <c r="B2037" s="18" t="s">
        <v>21</v>
      </c>
      <c r="C2037" s="18" t="s">
        <v>29</v>
      </c>
      <c r="D2037" s="19" t="s">
        <v>30</v>
      </c>
      <c r="E2037" s="20"/>
      <c r="F2037" s="20"/>
      <c r="G2037" s="20"/>
      <c r="H2037" s="20"/>
      <c r="I2037" s="20"/>
      <c r="J2037" s="20"/>
      <c r="K2037" s="21">
        <f>K2042</f>
        <v>6</v>
      </c>
      <c r="L2037" s="22">
        <f>L2042</f>
        <v>29.99</v>
      </c>
      <c r="M2037" s="47">
        <f>M2042</f>
        <v>179.94</v>
      </c>
    </row>
    <row r="2038" spans="1:13" ht="45" x14ac:dyDescent="0.25">
      <c r="A2038" s="20"/>
      <c r="B2038" s="20"/>
      <c r="C2038" s="20"/>
      <c r="D2038" s="19" t="s">
        <v>31</v>
      </c>
      <c r="E2038" s="20"/>
      <c r="F2038" s="20"/>
      <c r="G2038" s="20"/>
      <c r="H2038" s="20"/>
      <c r="I2038" s="20"/>
      <c r="J2038" s="20"/>
      <c r="K2038" s="20"/>
      <c r="L2038" s="20"/>
      <c r="M2038" s="48"/>
    </row>
    <row r="2039" spans="1:13" x14ac:dyDescent="0.25">
      <c r="A2039" s="20"/>
      <c r="B2039" s="20"/>
      <c r="C2039" s="20"/>
      <c r="D2039" s="23"/>
      <c r="E2039" s="18" t="s">
        <v>32</v>
      </c>
      <c r="F2039" s="24">
        <v>1</v>
      </c>
      <c r="G2039" s="25">
        <v>0.4</v>
      </c>
      <c r="H2039" s="25">
        <v>0</v>
      </c>
      <c r="I2039" s="25">
        <v>0</v>
      </c>
      <c r="J2039" s="22">
        <f>OR(F2039&lt;&gt;0,G2039&lt;&gt;0,H2039&lt;&gt;0,I2039&lt;&gt;0)*(F2039 + (F2039 = 0))*(G2039 + (G2039 = 0))*(H2039 + (H2039 = 0))*(I2039 + (I2039 = 0))</f>
        <v>0.4</v>
      </c>
      <c r="K2039" s="20"/>
      <c r="L2039" s="20"/>
      <c r="M2039" s="48"/>
    </row>
    <row r="2040" spans="1:13" x14ac:dyDescent="0.25">
      <c r="A2040" s="20"/>
      <c r="B2040" s="20"/>
      <c r="C2040" s="20"/>
      <c r="D2040" s="23"/>
      <c r="E2040" s="18" t="s">
        <v>16</v>
      </c>
      <c r="F2040" s="24">
        <v>1</v>
      </c>
      <c r="G2040" s="25">
        <v>0.6</v>
      </c>
      <c r="H2040" s="25">
        <v>0</v>
      </c>
      <c r="I2040" s="25">
        <v>0</v>
      </c>
      <c r="J2040" s="22">
        <f>OR(F2040&lt;&gt;0,G2040&lt;&gt;0,H2040&lt;&gt;0,I2040&lt;&gt;0)*(F2040 + (F2040 = 0))*(G2040 + (G2040 = 0))*(H2040 + (H2040 = 0))*(I2040 + (I2040 = 0))</f>
        <v>0.6</v>
      </c>
      <c r="K2040" s="20"/>
      <c r="L2040" s="20"/>
      <c r="M2040" s="48"/>
    </row>
    <row r="2041" spans="1:13" x14ac:dyDescent="0.25">
      <c r="A2041" s="20"/>
      <c r="B2041" s="20"/>
      <c r="C2041" s="20"/>
      <c r="D2041" s="23"/>
      <c r="E2041" s="18" t="s">
        <v>42</v>
      </c>
      <c r="F2041" s="24">
        <v>1</v>
      </c>
      <c r="G2041" s="25">
        <v>5</v>
      </c>
      <c r="H2041" s="25">
        <v>0</v>
      </c>
      <c r="I2041" s="25">
        <v>0</v>
      </c>
      <c r="J2041" s="22">
        <f>OR(F2041&lt;&gt;0,G2041&lt;&gt;0,H2041&lt;&gt;0,I2041&lt;&gt;0)*(F2041 + (F2041 = 0))*(G2041 + (G2041 = 0))*(H2041 + (H2041 = 0))*(I2041 + (I2041 = 0))</f>
        <v>5</v>
      </c>
      <c r="K2041" s="20"/>
      <c r="L2041" s="20"/>
      <c r="M2041" s="48"/>
    </row>
    <row r="2042" spans="1:13" x14ac:dyDescent="0.25">
      <c r="A2042" s="20"/>
      <c r="B2042" s="20"/>
      <c r="C2042" s="20"/>
      <c r="D2042" s="23"/>
      <c r="E2042" s="20"/>
      <c r="F2042" s="20"/>
      <c r="G2042" s="20"/>
      <c r="H2042" s="20"/>
      <c r="I2042" s="20"/>
      <c r="J2042" s="26" t="s">
        <v>33</v>
      </c>
      <c r="K2042" s="27">
        <f>SUM(J2039:J2041)</f>
        <v>6</v>
      </c>
      <c r="L2042" s="25">
        <v>29.99</v>
      </c>
      <c r="M2042" s="49">
        <f>ROUND(K2042*L2042,2)</f>
        <v>179.94</v>
      </c>
    </row>
    <row r="2043" spans="1:13" x14ac:dyDescent="0.25">
      <c r="A2043" s="29"/>
      <c r="B2043" s="29"/>
      <c r="C2043" s="29"/>
      <c r="D2043" s="30"/>
      <c r="E2043" s="29"/>
      <c r="F2043" s="29"/>
      <c r="G2043" s="29"/>
      <c r="H2043" s="29"/>
      <c r="I2043" s="29"/>
      <c r="J2043" s="29"/>
      <c r="K2043" s="29"/>
      <c r="L2043" s="29"/>
      <c r="M2043" s="50"/>
    </row>
    <row r="2044" spans="1:13" x14ac:dyDescent="0.25">
      <c r="A2044" s="17" t="s">
        <v>374</v>
      </c>
      <c r="B2044" s="18" t="s">
        <v>21</v>
      </c>
      <c r="C2044" s="18" t="s">
        <v>59</v>
      </c>
      <c r="D2044" s="19" t="s">
        <v>375</v>
      </c>
      <c r="E2044" s="20"/>
      <c r="F2044" s="20"/>
      <c r="G2044" s="20"/>
      <c r="H2044" s="20"/>
      <c r="I2044" s="20"/>
      <c r="J2044" s="20"/>
      <c r="K2044" s="21">
        <f>K2047</f>
        <v>0.32</v>
      </c>
      <c r="L2044" s="22">
        <f>L2047</f>
        <v>283.76</v>
      </c>
      <c r="M2044" s="47">
        <f>M2047</f>
        <v>90.8</v>
      </c>
    </row>
    <row r="2045" spans="1:13" ht="67.5" x14ac:dyDescent="0.25">
      <c r="A2045" s="20"/>
      <c r="B2045" s="20"/>
      <c r="C2045" s="20"/>
      <c r="D2045" s="19" t="s">
        <v>376</v>
      </c>
      <c r="E2045" s="20"/>
      <c r="F2045" s="20"/>
      <c r="G2045" s="20"/>
      <c r="H2045" s="20"/>
      <c r="I2045" s="20"/>
      <c r="J2045" s="20"/>
      <c r="K2045" s="20"/>
      <c r="L2045" s="20"/>
      <c r="M2045" s="48"/>
    </row>
    <row r="2046" spans="1:13" x14ac:dyDescent="0.25">
      <c r="A2046" s="20"/>
      <c r="B2046" s="20"/>
      <c r="C2046" s="20"/>
      <c r="D2046" s="23"/>
      <c r="E2046" s="18" t="s">
        <v>326</v>
      </c>
      <c r="F2046" s="24">
        <v>4</v>
      </c>
      <c r="G2046" s="25">
        <v>0.4</v>
      </c>
      <c r="H2046" s="25">
        <v>0.2</v>
      </c>
      <c r="I2046" s="25">
        <v>0</v>
      </c>
      <c r="J2046" s="22">
        <f>OR(F2046&lt;&gt;0,G2046&lt;&gt;0,H2046&lt;&gt;0,I2046&lt;&gt;0)*(F2046 + (F2046 = 0))*(G2046 + (G2046 = 0))*(H2046 + (H2046 = 0))*(I2046 + (I2046 = 0))</f>
        <v>0.32</v>
      </c>
      <c r="K2046" s="20"/>
      <c r="L2046" s="20"/>
      <c r="M2046" s="48"/>
    </row>
    <row r="2047" spans="1:13" x14ac:dyDescent="0.25">
      <c r="A2047" s="20"/>
      <c r="B2047" s="20"/>
      <c r="C2047" s="20"/>
      <c r="D2047" s="23"/>
      <c r="E2047" s="20"/>
      <c r="F2047" s="20"/>
      <c r="G2047" s="20"/>
      <c r="H2047" s="20"/>
      <c r="I2047" s="20"/>
      <c r="J2047" s="26" t="s">
        <v>378</v>
      </c>
      <c r="K2047" s="27">
        <f>J2046</f>
        <v>0.32</v>
      </c>
      <c r="L2047" s="25">
        <v>283.76</v>
      </c>
      <c r="M2047" s="49">
        <f>ROUND(K2047*L2047,2)</f>
        <v>90.8</v>
      </c>
    </row>
    <row r="2048" spans="1:13" x14ac:dyDescent="0.25">
      <c r="A2048" s="29"/>
      <c r="B2048" s="29"/>
      <c r="C2048" s="29"/>
      <c r="D2048" s="30"/>
      <c r="E2048" s="29"/>
      <c r="F2048" s="29"/>
      <c r="G2048" s="29"/>
      <c r="H2048" s="29"/>
      <c r="I2048" s="29"/>
      <c r="J2048" s="29"/>
      <c r="K2048" s="29"/>
      <c r="L2048" s="29"/>
      <c r="M2048" s="50"/>
    </row>
    <row r="2049" spans="1:13" ht="22.5" x14ac:dyDescent="0.25">
      <c r="A2049" s="17" t="s">
        <v>182</v>
      </c>
      <c r="B2049" s="18" t="s">
        <v>21</v>
      </c>
      <c r="C2049" s="18" t="s">
        <v>59</v>
      </c>
      <c r="D2049" s="19" t="s">
        <v>183</v>
      </c>
      <c r="E2049" s="20"/>
      <c r="F2049" s="20"/>
      <c r="G2049" s="20"/>
      <c r="H2049" s="20"/>
      <c r="I2049" s="20"/>
      <c r="J2049" s="20"/>
      <c r="K2049" s="21">
        <f>K2052</f>
        <v>2.48</v>
      </c>
      <c r="L2049" s="22">
        <f>L2052</f>
        <v>302.68</v>
      </c>
      <c r="M2049" s="47">
        <f>M2052</f>
        <v>750.65</v>
      </c>
    </row>
    <row r="2050" spans="1:13" ht="78.75" x14ac:dyDescent="0.25">
      <c r="A2050" s="20"/>
      <c r="B2050" s="20"/>
      <c r="C2050" s="20"/>
      <c r="D2050" s="19" t="s">
        <v>184</v>
      </c>
      <c r="E2050" s="20"/>
      <c r="F2050" s="20"/>
      <c r="G2050" s="20"/>
      <c r="H2050" s="20"/>
      <c r="I2050" s="20"/>
      <c r="J2050" s="20"/>
      <c r="K2050" s="20"/>
      <c r="L2050" s="20"/>
      <c r="M2050" s="48"/>
    </row>
    <row r="2051" spans="1:13" x14ac:dyDescent="0.25">
      <c r="A2051" s="20"/>
      <c r="B2051" s="20"/>
      <c r="C2051" s="20"/>
      <c r="D2051" s="23"/>
      <c r="E2051" s="18" t="s">
        <v>499</v>
      </c>
      <c r="F2051" s="24">
        <v>2</v>
      </c>
      <c r="G2051" s="25">
        <v>1.55</v>
      </c>
      <c r="H2051" s="25">
        <v>0.8</v>
      </c>
      <c r="I2051" s="25">
        <v>0</v>
      </c>
      <c r="J2051" s="22">
        <f>OR(F2051&lt;&gt;0,G2051&lt;&gt;0,H2051&lt;&gt;0,I2051&lt;&gt;0)*(F2051 + (F2051 = 0))*(G2051 + (G2051 = 0))*(H2051 + (H2051 = 0))*(I2051 + (I2051 = 0))</f>
        <v>2.48</v>
      </c>
      <c r="K2051" s="20"/>
      <c r="L2051" s="20"/>
      <c r="M2051" s="48"/>
    </row>
    <row r="2052" spans="1:13" x14ac:dyDescent="0.25">
      <c r="A2052" s="20"/>
      <c r="B2052" s="20"/>
      <c r="C2052" s="20"/>
      <c r="D2052" s="23"/>
      <c r="E2052" s="20"/>
      <c r="F2052" s="20"/>
      <c r="G2052" s="20"/>
      <c r="H2052" s="20"/>
      <c r="I2052" s="20"/>
      <c r="J2052" s="26" t="s">
        <v>186</v>
      </c>
      <c r="K2052" s="27">
        <f>J2051</f>
        <v>2.48</v>
      </c>
      <c r="L2052" s="25">
        <v>302.68</v>
      </c>
      <c r="M2052" s="49">
        <f>ROUND(K2052*L2052,2)</f>
        <v>750.65</v>
      </c>
    </row>
    <row r="2053" spans="1:13" x14ac:dyDescent="0.25">
      <c r="A2053" s="29"/>
      <c r="B2053" s="29"/>
      <c r="C2053" s="29"/>
      <c r="D2053" s="30"/>
      <c r="E2053" s="29"/>
      <c r="F2053" s="29"/>
      <c r="G2053" s="29"/>
      <c r="H2053" s="29"/>
      <c r="I2053" s="29"/>
      <c r="J2053" s="29"/>
      <c r="K2053" s="29"/>
      <c r="L2053" s="29"/>
      <c r="M2053" s="50"/>
    </row>
    <row r="2054" spans="1:13" x14ac:dyDescent="0.25">
      <c r="A2054" s="17" t="s">
        <v>49</v>
      </c>
      <c r="B2054" s="18" t="s">
        <v>21</v>
      </c>
      <c r="C2054" s="18" t="s">
        <v>29</v>
      </c>
      <c r="D2054" s="19" t="s">
        <v>50</v>
      </c>
      <c r="E2054" s="20"/>
      <c r="F2054" s="20"/>
      <c r="G2054" s="20"/>
      <c r="H2054" s="20"/>
      <c r="I2054" s="20"/>
      <c r="J2054" s="20"/>
      <c r="K2054" s="21">
        <f>K2057</f>
        <v>2.5</v>
      </c>
      <c r="L2054" s="22">
        <f>L2057</f>
        <v>217.15</v>
      </c>
      <c r="M2054" s="47">
        <f>M2057</f>
        <v>542.88</v>
      </c>
    </row>
    <row r="2055" spans="1:13" ht="45" x14ac:dyDescent="0.25">
      <c r="A2055" s="20"/>
      <c r="B2055" s="20"/>
      <c r="C2055" s="20"/>
      <c r="D2055" s="19" t="s">
        <v>51</v>
      </c>
      <c r="E2055" s="20"/>
      <c r="F2055" s="20"/>
      <c r="G2055" s="20"/>
      <c r="H2055" s="20"/>
      <c r="I2055" s="20"/>
      <c r="J2055" s="20"/>
      <c r="K2055" s="20"/>
      <c r="L2055" s="20"/>
      <c r="M2055" s="48"/>
    </row>
    <row r="2056" spans="1:13" x14ac:dyDescent="0.25">
      <c r="A2056" s="20"/>
      <c r="B2056" s="20"/>
      <c r="C2056" s="20"/>
      <c r="D2056" s="23"/>
      <c r="E2056" s="18" t="s">
        <v>32</v>
      </c>
      <c r="F2056" s="24">
        <v>1</v>
      </c>
      <c r="G2056" s="25">
        <v>2.5</v>
      </c>
      <c r="H2056" s="25">
        <v>0</v>
      </c>
      <c r="I2056" s="25">
        <v>0</v>
      </c>
      <c r="J2056" s="22">
        <f>OR(F2056&lt;&gt;0,G2056&lt;&gt;0,H2056&lt;&gt;0,I2056&lt;&gt;0)*(F2056 + (F2056 = 0))*(G2056 + (G2056 = 0))*(H2056 + (H2056 = 0))*(I2056 + (I2056 = 0))</f>
        <v>2.5</v>
      </c>
      <c r="K2056" s="20"/>
      <c r="L2056" s="20"/>
      <c r="M2056" s="48"/>
    </row>
    <row r="2057" spans="1:13" x14ac:dyDescent="0.25">
      <c r="A2057" s="20"/>
      <c r="B2057" s="20"/>
      <c r="C2057" s="20"/>
      <c r="D2057" s="23"/>
      <c r="E2057" s="20"/>
      <c r="F2057" s="20"/>
      <c r="G2057" s="20"/>
      <c r="H2057" s="20"/>
      <c r="I2057" s="20"/>
      <c r="J2057" s="26" t="s">
        <v>52</v>
      </c>
      <c r="K2057" s="27">
        <f>J2056</f>
        <v>2.5</v>
      </c>
      <c r="L2057" s="25">
        <v>217.15</v>
      </c>
      <c r="M2057" s="49">
        <f>ROUND(K2057*L2057,2)</f>
        <v>542.88</v>
      </c>
    </row>
    <row r="2058" spans="1:13" x14ac:dyDescent="0.25">
      <c r="A2058" s="29"/>
      <c r="B2058" s="29"/>
      <c r="C2058" s="29"/>
      <c r="D2058" s="30"/>
      <c r="E2058" s="29"/>
      <c r="F2058" s="29"/>
      <c r="G2058" s="29"/>
      <c r="H2058" s="29"/>
      <c r="I2058" s="29"/>
      <c r="J2058" s="29"/>
      <c r="K2058" s="29"/>
      <c r="L2058" s="29"/>
      <c r="M2058" s="50"/>
    </row>
    <row r="2059" spans="1:13" x14ac:dyDescent="0.25">
      <c r="A2059" s="20"/>
      <c r="B2059" s="20"/>
      <c r="C2059" s="20"/>
      <c r="D2059" s="23"/>
      <c r="E2059" s="20"/>
      <c r="F2059" s="20"/>
      <c r="G2059" s="20"/>
      <c r="H2059" s="20"/>
      <c r="I2059" s="20"/>
      <c r="J2059" s="26" t="s">
        <v>569</v>
      </c>
      <c r="K2059" s="31">
        <v>1</v>
      </c>
      <c r="L2059" s="28">
        <f>M2007+M2012+M2017+M2022+M2027+M2032+M2037+M2044+M2049+M2054</f>
        <v>2166.42</v>
      </c>
      <c r="M2059" s="49">
        <f>ROUND(K2059*L2059,2)</f>
        <v>2166.42</v>
      </c>
    </row>
    <row r="2060" spans="1:13" x14ac:dyDescent="0.25">
      <c r="A2060" s="29"/>
      <c r="B2060" s="29"/>
      <c r="C2060" s="29"/>
      <c r="D2060" s="30"/>
      <c r="E2060" s="29"/>
      <c r="F2060" s="29"/>
      <c r="G2060" s="29"/>
      <c r="H2060" s="29"/>
      <c r="I2060" s="29"/>
      <c r="J2060" s="29"/>
      <c r="K2060" s="29"/>
      <c r="L2060" s="29"/>
      <c r="M2060" s="50"/>
    </row>
    <row r="2061" spans="1:13" x14ac:dyDescent="0.25">
      <c r="A2061" s="20"/>
      <c r="B2061" s="20"/>
      <c r="C2061" s="20"/>
      <c r="D2061" s="23"/>
      <c r="E2061" s="20"/>
      <c r="F2061" s="20"/>
      <c r="G2061" s="20"/>
      <c r="H2061" s="20"/>
      <c r="I2061" s="20"/>
      <c r="J2061" s="26" t="s">
        <v>570</v>
      </c>
      <c r="K2061" s="32">
        <v>1</v>
      </c>
      <c r="L2061" s="28">
        <f>M2006</f>
        <v>2166.42</v>
      </c>
      <c r="M2061" s="49">
        <f>ROUND(K2061*L2061,2)</f>
        <v>2166.42</v>
      </c>
    </row>
    <row r="2062" spans="1:13" x14ac:dyDescent="0.25">
      <c r="A2062" s="29"/>
      <c r="B2062" s="29"/>
      <c r="C2062" s="29"/>
      <c r="D2062" s="30"/>
      <c r="E2062" s="29"/>
      <c r="F2062" s="29"/>
      <c r="G2062" s="29"/>
      <c r="H2062" s="29"/>
      <c r="I2062" s="29"/>
      <c r="J2062" s="29"/>
      <c r="K2062" s="29"/>
      <c r="L2062" s="29"/>
      <c r="M2062" s="50"/>
    </row>
    <row r="2063" spans="1:13" collapsed="1" x14ac:dyDescent="0.25">
      <c r="A2063" s="7" t="s">
        <v>571</v>
      </c>
      <c r="B2063" s="7" t="s">
        <v>15</v>
      </c>
      <c r="C2063" s="7" t="s">
        <v>16</v>
      </c>
      <c r="D2063" s="8" t="s">
        <v>572</v>
      </c>
      <c r="E2063" s="9"/>
      <c r="F2063" s="9"/>
      <c r="G2063" s="9"/>
      <c r="H2063" s="9"/>
      <c r="I2063" s="9"/>
      <c r="J2063" s="9"/>
      <c r="K2063" s="10">
        <f>K2109</f>
        <v>1</v>
      </c>
      <c r="L2063" s="11">
        <f>L2109</f>
        <v>1912.44</v>
      </c>
      <c r="M2063" s="45">
        <f>M2109</f>
        <v>1912.44</v>
      </c>
    </row>
    <row r="2064" spans="1:13" x14ac:dyDescent="0.25">
      <c r="A2064" s="12" t="s">
        <v>573</v>
      </c>
      <c r="B2064" s="12" t="s">
        <v>15</v>
      </c>
      <c r="C2064" s="12" t="s">
        <v>16</v>
      </c>
      <c r="D2064" s="13" t="s">
        <v>19</v>
      </c>
      <c r="E2064" s="14"/>
      <c r="F2064" s="14"/>
      <c r="G2064" s="14"/>
      <c r="H2064" s="14"/>
      <c r="I2064" s="14"/>
      <c r="J2064" s="14"/>
      <c r="K2064" s="15">
        <f>K2107</f>
        <v>1</v>
      </c>
      <c r="L2064" s="16">
        <f>L2107</f>
        <v>1912.44</v>
      </c>
      <c r="M2064" s="46">
        <f>M2107</f>
        <v>1912.44</v>
      </c>
    </row>
    <row r="2065" spans="1:13" x14ac:dyDescent="0.25">
      <c r="A2065" s="17" t="s">
        <v>332</v>
      </c>
      <c r="B2065" s="18" t="s">
        <v>21</v>
      </c>
      <c r="C2065" s="18" t="s">
        <v>29</v>
      </c>
      <c r="D2065" s="19" t="s">
        <v>333</v>
      </c>
      <c r="E2065" s="20"/>
      <c r="F2065" s="20"/>
      <c r="G2065" s="20"/>
      <c r="H2065" s="20"/>
      <c r="I2065" s="20"/>
      <c r="J2065" s="20"/>
      <c r="K2065" s="21">
        <f>K2070</f>
        <v>21.41</v>
      </c>
      <c r="L2065" s="22">
        <f>L2070</f>
        <v>31.65</v>
      </c>
      <c r="M2065" s="47">
        <f>M2070</f>
        <v>677.63</v>
      </c>
    </row>
    <row r="2066" spans="1:13" ht="45" x14ac:dyDescent="0.25">
      <c r="A2066" s="20"/>
      <c r="B2066" s="20"/>
      <c r="C2066" s="20"/>
      <c r="D2066" s="19" t="s">
        <v>334</v>
      </c>
      <c r="E2066" s="20"/>
      <c r="F2066" s="20"/>
      <c r="G2066" s="20"/>
      <c r="H2066" s="20"/>
      <c r="I2066" s="20"/>
      <c r="J2066" s="20"/>
      <c r="K2066" s="20"/>
      <c r="L2066" s="20"/>
      <c r="M2066" s="48"/>
    </row>
    <row r="2067" spans="1:13" x14ac:dyDescent="0.25">
      <c r="A2067" s="20"/>
      <c r="B2067" s="20"/>
      <c r="C2067" s="20"/>
      <c r="D2067" s="23"/>
      <c r="E2067" s="18" t="s">
        <v>32</v>
      </c>
      <c r="F2067" s="24">
        <v>1</v>
      </c>
      <c r="G2067" s="25">
        <v>9.81</v>
      </c>
      <c r="H2067" s="25">
        <v>0</v>
      </c>
      <c r="I2067" s="25">
        <v>0</v>
      </c>
      <c r="J2067" s="22">
        <f>OR(F2067&lt;&gt;0,G2067&lt;&gt;0,H2067&lt;&gt;0,I2067&lt;&gt;0)*(F2067 + (F2067 = 0))*(G2067 + (G2067 = 0))*(H2067 + (H2067 = 0))*(I2067 + (I2067 = 0))</f>
        <v>9.81</v>
      </c>
      <c r="K2067" s="20"/>
      <c r="L2067" s="20"/>
      <c r="M2067" s="48"/>
    </row>
    <row r="2068" spans="1:13" x14ac:dyDescent="0.25">
      <c r="A2068" s="20"/>
      <c r="B2068" s="20"/>
      <c r="C2068" s="20"/>
      <c r="D2068" s="23"/>
      <c r="E2068" s="18" t="s">
        <v>16</v>
      </c>
      <c r="F2068" s="24">
        <v>1</v>
      </c>
      <c r="G2068" s="25">
        <v>9.9</v>
      </c>
      <c r="H2068" s="25">
        <v>0</v>
      </c>
      <c r="I2068" s="25">
        <v>0</v>
      </c>
      <c r="J2068" s="22">
        <f>OR(F2068&lt;&gt;0,G2068&lt;&gt;0,H2068&lt;&gt;0,I2068&lt;&gt;0)*(F2068 + (F2068 = 0))*(G2068 + (G2068 = 0))*(H2068 + (H2068 = 0))*(I2068 + (I2068 = 0))</f>
        <v>9.9</v>
      </c>
      <c r="K2068" s="20"/>
      <c r="L2068" s="20"/>
      <c r="M2068" s="48"/>
    </row>
    <row r="2069" spans="1:13" x14ac:dyDescent="0.25">
      <c r="A2069" s="20"/>
      <c r="B2069" s="20"/>
      <c r="C2069" s="20"/>
      <c r="D2069" s="23"/>
      <c r="E2069" s="18" t="s">
        <v>326</v>
      </c>
      <c r="F2069" s="24">
        <v>1</v>
      </c>
      <c r="G2069" s="25">
        <v>1.7</v>
      </c>
      <c r="H2069" s="25">
        <v>0</v>
      </c>
      <c r="I2069" s="25">
        <v>0</v>
      </c>
      <c r="J2069" s="22">
        <f>OR(F2069&lt;&gt;0,G2069&lt;&gt;0,H2069&lt;&gt;0,I2069&lt;&gt;0)*(F2069 + (F2069 = 0))*(G2069 + (G2069 = 0))*(H2069 + (H2069 = 0))*(I2069 + (I2069 = 0))</f>
        <v>1.7</v>
      </c>
      <c r="K2069" s="20"/>
      <c r="L2069" s="20"/>
      <c r="M2069" s="48"/>
    </row>
    <row r="2070" spans="1:13" x14ac:dyDescent="0.25">
      <c r="A2070" s="20"/>
      <c r="B2070" s="20"/>
      <c r="C2070" s="20"/>
      <c r="D2070" s="23"/>
      <c r="E2070" s="20"/>
      <c r="F2070" s="20"/>
      <c r="G2070" s="20"/>
      <c r="H2070" s="20"/>
      <c r="I2070" s="20"/>
      <c r="J2070" s="26" t="s">
        <v>335</v>
      </c>
      <c r="K2070" s="27">
        <f>SUM(J2067:J2069)</f>
        <v>21.41</v>
      </c>
      <c r="L2070" s="25">
        <v>31.65</v>
      </c>
      <c r="M2070" s="49">
        <f>ROUND(K2070*L2070,2)</f>
        <v>677.63</v>
      </c>
    </row>
    <row r="2071" spans="1:13" x14ac:dyDescent="0.25">
      <c r="A2071" s="29"/>
      <c r="B2071" s="29"/>
      <c r="C2071" s="29"/>
      <c r="D2071" s="30"/>
      <c r="E2071" s="29"/>
      <c r="F2071" s="29"/>
      <c r="G2071" s="29"/>
      <c r="H2071" s="29"/>
      <c r="I2071" s="29"/>
      <c r="J2071" s="29"/>
      <c r="K2071" s="29"/>
      <c r="L2071" s="29"/>
      <c r="M2071" s="50"/>
    </row>
    <row r="2072" spans="1:13" x14ac:dyDescent="0.25">
      <c r="A2072" s="17" t="s">
        <v>272</v>
      </c>
      <c r="B2072" s="18" t="s">
        <v>21</v>
      </c>
      <c r="C2072" s="18" t="s">
        <v>113</v>
      </c>
      <c r="D2072" s="19" t="s">
        <v>273</v>
      </c>
      <c r="E2072" s="20"/>
      <c r="F2072" s="20"/>
      <c r="G2072" s="20"/>
      <c r="H2072" s="20"/>
      <c r="I2072" s="20"/>
      <c r="J2072" s="20"/>
      <c r="K2072" s="21">
        <f>K2075</f>
        <v>4</v>
      </c>
      <c r="L2072" s="22">
        <f>L2075</f>
        <v>20</v>
      </c>
      <c r="M2072" s="47">
        <f>M2075</f>
        <v>80</v>
      </c>
    </row>
    <row r="2073" spans="1:13" ht="33.75" x14ac:dyDescent="0.25">
      <c r="A2073" s="20"/>
      <c r="B2073" s="20"/>
      <c r="C2073" s="20"/>
      <c r="D2073" s="19" t="s">
        <v>274</v>
      </c>
      <c r="E2073" s="20"/>
      <c r="F2073" s="20"/>
      <c r="G2073" s="20"/>
      <c r="H2073" s="20"/>
      <c r="I2073" s="20"/>
      <c r="J2073" s="20"/>
      <c r="K2073" s="20"/>
      <c r="L2073" s="20"/>
      <c r="M2073" s="48"/>
    </row>
    <row r="2074" spans="1:13" x14ac:dyDescent="0.25">
      <c r="A2074" s="20"/>
      <c r="B2074" s="20"/>
      <c r="C2074" s="20"/>
      <c r="D2074" s="23"/>
      <c r="E2074" s="18" t="s">
        <v>574</v>
      </c>
      <c r="F2074" s="24">
        <v>4</v>
      </c>
      <c r="G2074" s="25">
        <v>0</v>
      </c>
      <c r="H2074" s="25">
        <v>0</v>
      </c>
      <c r="I2074" s="25">
        <v>0</v>
      </c>
      <c r="J2074" s="22">
        <f>OR(F2074&lt;&gt;0,G2074&lt;&gt;0,H2074&lt;&gt;0,I2074&lt;&gt;0)*(F2074 + (F2074 = 0))*(G2074 + (G2074 = 0))*(H2074 + (H2074 = 0))*(I2074 + (I2074 = 0))</f>
        <v>4</v>
      </c>
      <c r="K2074" s="20"/>
      <c r="L2074" s="20"/>
      <c r="M2074" s="48"/>
    </row>
    <row r="2075" spans="1:13" x14ac:dyDescent="0.25">
      <c r="A2075" s="20"/>
      <c r="B2075" s="20"/>
      <c r="C2075" s="20"/>
      <c r="D2075" s="23"/>
      <c r="E2075" s="20"/>
      <c r="F2075" s="20"/>
      <c r="G2075" s="20"/>
      <c r="H2075" s="20"/>
      <c r="I2075" s="20"/>
      <c r="J2075" s="26" t="s">
        <v>275</v>
      </c>
      <c r="K2075" s="27">
        <f>J2074</f>
        <v>4</v>
      </c>
      <c r="L2075" s="25">
        <v>20</v>
      </c>
      <c r="M2075" s="49">
        <f>ROUND(K2075*L2075,2)</f>
        <v>80</v>
      </c>
    </row>
    <row r="2076" spans="1:13" x14ac:dyDescent="0.25">
      <c r="A2076" s="29"/>
      <c r="B2076" s="29"/>
      <c r="C2076" s="29"/>
      <c r="D2076" s="30"/>
      <c r="E2076" s="29"/>
      <c r="F2076" s="29"/>
      <c r="G2076" s="29"/>
      <c r="H2076" s="29"/>
      <c r="I2076" s="29"/>
      <c r="J2076" s="29"/>
      <c r="K2076" s="29"/>
      <c r="L2076" s="29"/>
      <c r="M2076" s="50"/>
    </row>
    <row r="2077" spans="1:13" x14ac:dyDescent="0.25">
      <c r="A2077" s="17" t="s">
        <v>471</v>
      </c>
      <c r="B2077" s="18" t="s">
        <v>21</v>
      </c>
      <c r="C2077" s="18" t="s">
        <v>113</v>
      </c>
      <c r="D2077" s="19" t="s">
        <v>472</v>
      </c>
      <c r="E2077" s="20"/>
      <c r="F2077" s="20"/>
      <c r="G2077" s="20"/>
      <c r="H2077" s="20"/>
      <c r="I2077" s="20"/>
      <c r="J2077" s="20"/>
      <c r="K2077" s="21">
        <f>K2080</f>
        <v>2</v>
      </c>
      <c r="L2077" s="22">
        <f>L2080</f>
        <v>20</v>
      </c>
      <c r="M2077" s="47">
        <f>M2080</f>
        <v>40</v>
      </c>
    </row>
    <row r="2078" spans="1:13" ht="22.5" x14ac:dyDescent="0.25">
      <c r="A2078" s="20"/>
      <c r="B2078" s="20"/>
      <c r="C2078" s="20"/>
      <c r="D2078" s="19" t="s">
        <v>473</v>
      </c>
      <c r="E2078" s="20"/>
      <c r="F2078" s="20"/>
      <c r="G2078" s="20"/>
      <c r="H2078" s="20"/>
      <c r="I2078" s="20"/>
      <c r="J2078" s="20"/>
      <c r="K2078" s="20"/>
      <c r="L2078" s="20"/>
      <c r="M2078" s="48"/>
    </row>
    <row r="2079" spans="1:13" x14ac:dyDescent="0.25">
      <c r="A2079" s="20"/>
      <c r="B2079" s="20"/>
      <c r="C2079" s="20"/>
      <c r="D2079" s="23"/>
      <c r="E2079" s="18" t="s">
        <v>42</v>
      </c>
      <c r="F2079" s="24">
        <v>2</v>
      </c>
      <c r="G2079" s="25">
        <v>0</v>
      </c>
      <c r="H2079" s="25">
        <v>0</v>
      </c>
      <c r="I2079" s="25">
        <v>0</v>
      </c>
      <c r="J2079" s="22">
        <f>OR(F2079&lt;&gt;0,G2079&lt;&gt;0,H2079&lt;&gt;0,I2079&lt;&gt;0)*(F2079 + (F2079 = 0))*(G2079 + (G2079 = 0))*(H2079 + (H2079 = 0))*(I2079 + (I2079 = 0))</f>
        <v>2</v>
      </c>
      <c r="K2079" s="20"/>
      <c r="L2079" s="20"/>
      <c r="M2079" s="48"/>
    </row>
    <row r="2080" spans="1:13" x14ac:dyDescent="0.25">
      <c r="A2080" s="20"/>
      <c r="B2080" s="20"/>
      <c r="C2080" s="20"/>
      <c r="D2080" s="23"/>
      <c r="E2080" s="20"/>
      <c r="F2080" s="20"/>
      <c r="G2080" s="20"/>
      <c r="H2080" s="20"/>
      <c r="I2080" s="20"/>
      <c r="J2080" s="26" t="s">
        <v>475</v>
      </c>
      <c r="K2080" s="27">
        <f>J2079</f>
        <v>2</v>
      </c>
      <c r="L2080" s="25">
        <v>20</v>
      </c>
      <c r="M2080" s="49">
        <f>ROUND(K2080*L2080,2)</f>
        <v>40</v>
      </c>
    </row>
    <row r="2081" spans="1:13" x14ac:dyDescent="0.25">
      <c r="A2081" s="29"/>
      <c r="B2081" s="29"/>
      <c r="C2081" s="29"/>
      <c r="D2081" s="30"/>
      <c r="E2081" s="29"/>
      <c r="F2081" s="29"/>
      <c r="G2081" s="29"/>
      <c r="H2081" s="29"/>
      <c r="I2081" s="29"/>
      <c r="J2081" s="29"/>
      <c r="K2081" s="29"/>
      <c r="L2081" s="29"/>
      <c r="M2081" s="50"/>
    </row>
    <row r="2082" spans="1:13" x14ac:dyDescent="0.25">
      <c r="A2082" s="17" t="s">
        <v>93</v>
      </c>
      <c r="B2082" s="18" t="s">
        <v>21</v>
      </c>
      <c r="C2082" s="18" t="s">
        <v>29</v>
      </c>
      <c r="D2082" s="19" t="s">
        <v>94</v>
      </c>
      <c r="E2082" s="20"/>
      <c r="F2082" s="20"/>
      <c r="G2082" s="20"/>
      <c r="H2082" s="20"/>
      <c r="I2082" s="20"/>
      <c r="J2082" s="20"/>
      <c r="K2082" s="21">
        <f>K2085</f>
        <v>1.7</v>
      </c>
      <c r="L2082" s="22">
        <f>L2085</f>
        <v>301.61</v>
      </c>
      <c r="M2082" s="47">
        <f>M2085</f>
        <v>512.74</v>
      </c>
    </row>
    <row r="2083" spans="1:13" ht="67.5" x14ac:dyDescent="0.25">
      <c r="A2083" s="20"/>
      <c r="B2083" s="20"/>
      <c r="C2083" s="20"/>
      <c r="D2083" s="19" t="s">
        <v>95</v>
      </c>
      <c r="E2083" s="20"/>
      <c r="F2083" s="20"/>
      <c r="G2083" s="20"/>
      <c r="H2083" s="20"/>
      <c r="I2083" s="20"/>
      <c r="J2083" s="20"/>
      <c r="K2083" s="20"/>
      <c r="L2083" s="20"/>
      <c r="M2083" s="48"/>
    </row>
    <row r="2084" spans="1:13" x14ac:dyDescent="0.25">
      <c r="A2084" s="20"/>
      <c r="B2084" s="20"/>
      <c r="C2084" s="20"/>
      <c r="D2084" s="23"/>
      <c r="E2084" s="18" t="s">
        <v>326</v>
      </c>
      <c r="F2084" s="24">
        <v>1</v>
      </c>
      <c r="G2084" s="25">
        <v>1.7</v>
      </c>
      <c r="H2084" s="25">
        <v>0</v>
      </c>
      <c r="I2084" s="25">
        <v>0</v>
      </c>
      <c r="J2084" s="22">
        <f>OR(F2084&lt;&gt;0,G2084&lt;&gt;0,H2084&lt;&gt;0,I2084&lt;&gt;0)*(F2084 + (F2084 = 0))*(G2084 + (G2084 = 0))*(H2084 + (H2084 = 0))*(I2084 + (I2084 = 0))</f>
        <v>1.7</v>
      </c>
      <c r="K2084" s="20"/>
      <c r="L2084" s="20"/>
      <c r="M2084" s="48"/>
    </row>
    <row r="2085" spans="1:13" x14ac:dyDescent="0.25">
      <c r="A2085" s="20"/>
      <c r="B2085" s="20"/>
      <c r="C2085" s="20"/>
      <c r="D2085" s="23"/>
      <c r="E2085" s="20"/>
      <c r="F2085" s="20"/>
      <c r="G2085" s="20"/>
      <c r="H2085" s="20"/>
      <c r="I2085" s="20"/>
      <c r="J2085" s="26" t="s">
        <v>97</v>
      </c>
      <c r="K2085" s="27">
        <f>J2084</f>
        <v>1.7</v>
      </c>
      <c r="L2085" s="25">
        <v>301.61</v>
      </c>
      <c r="M2085" s="49">
        <f>ROUND(K2085*L2085,2)</f>
        <v>512.74</v>
      </c>
    </row>
    <row r="2086" spans="1:13" x14ac:dyDescent="0.25">
      <c r="A2086" s="29"/>
      <c r="B2086" s="29"/>
      <c r="C2086" s="29"/>
      <c r="D2086" s="30"/>
      <c r="E2086" s="29"/>
      <c r="F2086" s="29"/>
      <c r="G2086" s="29"/>
      <c r="H2086" s="29"/>
      <c r="I2086" s="29"/>
      <c r="J2086" s="29"/>
      <c r="K2086" s="29"/>
      <c r="L2086" s="29"/>
      <c r="M2086" s="50"/>
    </row>
    <row r="2087" spans="1:13" x14ac:dyDescent="0.25">
      <c r="A2087" s="17" t="s">
        <v>98</v>
      </c>
      <c r="B2087" s="18" t="s">
        <v>21</v>
      </c>
      <c r="C2087" s="18" t="s">
        <v>29</v>
      </c>
      <c r="D2087" s="19" t="s">
        <v>99</v>
      </c>
      <c r="E2087" s="20"/>
      <c r="F2087" s="20"/>
      <c r="G2087" s="20"/>
      <c r="H2087" s="20"/>
      <c r="I2087" s="20"/>
      <c r="J2087" s="20"/>
      <c r="K2087" s="21">
        <f>K2090</f>
        <v>1.7</v>
      </c>
      <c r="L2087" s="22">
        <f>L2090</f>
        <v>57.61</v>
      </c>
      <c r="M2087" s="47">
        <f>M2090</f>
        <v>97.94</v>
      </c>
    </row>
    <row r="2088" spans="1:13" ht="33.75" x14ac:dyDescent="0.25">
      <c r="A2088" s="20"/>
      <c r="B2088" s="20"/>
      <c r="C2088" s="20"/>
      <c r="D2088" s="19" t="s">
        <v>100</v>
      </c>
      <c r="E2088" s="20"/>
      <c r="F2088" s="20"/>
      <c r="G2088" s="20"/>
      <c r="H2088" s="20"/>
      <c r="I2088" s="20"/>
      <c r="J2088" s="20"/>
      <c r="K2088" s="20"/>
      <c r="L2088" s="20"/>
      <c r="M2088" s="48"/>
    </row>
    <row r="2089" spans="1:13" x14ac:dyDescent="0.25">
      <c r="A2089" s="20"/>
      <c r="B2089" s="20"/>
      <c r="C2089" s="20"/>
      <c r="D2089" s="23"/>
      <c r="E2089" s="18" t="s">
        <v>326</v>
      </c>
      <c r="F2089" s="24">
        <v>1</v>
      </c>
      <c r="G2089" s="25">
        <v>1.7</v>
      </c>
      <c r="H2089" s="25">
        <v>0</v>
      </c>
      <c r="I2089" s="25">
        <v>0</v>
      </c>
      <c r="J2089" s="22">
        <f>OR(F2089&lt;&gt;0,G2089&lt;&gt;0,H2089&lt;&gt;0,I2089&lt;&gt;0)*(F2089 + (F2089 = 0))*(G2089 + (G2089 = 0))*(H2089 + (H2089 = 0))*(I2089 + (I2089 = 0))</f>
        <v>1.7</v>
      </c>
      <c r="K2089" s="20"/>
      <c r="L2089" s="20"/>
      <c r="M2089" s="48"/>
    </row>
    <row r="2090" spans="1:13" x14ac:dyDescent="0.25">
      <c r="A2090" s="20"/>
      <c r="B2090" s="20"/>
      <c r="C2090" s="20"/>
      <c r="D2090" s="23"/>
      <c r="E2090" s="20"/>
      <c r="F2090" s="20"/>
      <c r="G2090" s="20"/>
      <c r="H2090" s="20"/>
      <c r="I2090" s="20"/>
      <c r="J2090" s="26" t="s">
        <v>101</v>
      </c>
      <c r="K2090" s="27">
        <f>J2089</f>
        <v>1.7</v>
      </c>
      <c r="L2090" s="25">
        <v>57.61</v>
      </c>
      <c r="M2090" s="49">
        <f>ROUND(K2090*L2090,2)</f>
        <v>97.94</v>
      </c>
    </row>
    <row r="2091" spans="1:13" x14ac:dyDescent="0.25">
      <c r="A2091" s="29"/>
      <c r="B2091" s="29"/>
      <c r="C2091" s="29"/>
      <c r="D2091" s="30"/>
      <c r="E2091" s="29"/>
      <c r="F2091" s="29"/>
      <c r="G2091" s="29"/>
      <c r="H2091" s="29"/>
      <c r="I2091" s="29"/>
      <c r="J2091" s="29"/>
      <c r="K2091" s="29"/>
      <c r="L2091" s="29"/>
      <c r="M2091" s="50"/>
    </row>
    <row r="2092" spans="1:13" ht="22.5" x14ac:dyDescent="0.25">
      <c r="A2092" s="17" t="s">
        <v>88</v>
      </c>
      <c r="B2092" s="18" t="s">
        <v>21</v>
      </c>
      <c r="C2092" s="18" t="s">
        <v>59</v>
      </c>
      <c r="D2092" s="19" t="s">
        <v>89</v>
      </c>
      <c r="E2092" s="20"/>
      <c r="F2092" s="20"/>
      <c r="G2092" s="20"/>
      <c r="H2092" s="20"/>
      <c r="I2092" s="20"/>
      <c r="J2092" s="20"/>
      <c r="K2092" s="21">
        <f>K2095</f>
        <v>0.05</v>
      </c>
      <c r="L2092" s="22">
        <f>L2095</f>
        <v>340.51</v>
      </c>
      <c r="M2092" s="47">
        <f>M2095</f>
        <v>17.03</v>
      </c>
    </row>
    <row r="2093" spans="1:13" ht="78.75" x14ac:dyDescent="0.25">
      <c r="A2093" s="20"/>
      <c r="B2093" s="20"/>
      <c r="C2093" s="20"/>
      <c r="D2093" s="19" t="s">
        <v>90</v>
      </c>
      <c r="E2093" s="20"/>
      <c r="F2093" s="20"/>
      <c r="G2093" s="20"/>
      <c r="H2093" s="20"/>
      <c r="I2093" s="20"/>
      <c r="J2093" s="20"/>
      <c r="K2093" s="20"/>
      <c r="L2093" s="20"/>
      <c r="M2093" s="48"/>
    </row>
    <row r="2094" spans="1:13" x14ac:dyDescent="0.25">
      <c r="A2094" s="20"/>
      <c r="B2094" s="20"/>
      <c r="C2094" s="20"/>
      <c r="D2094" s="23"/>
      <c r="E2094" s="18" t="s">
        <v>71</v>
      </c>
      <c r="F2094" s="24">
        <v>2</v>
      </c>
      <c r="G2094" s="25">
        <v>0.26</v>
      </c>
      <c r="H2094" s="25">
        <v>0.1</v>
      </c>
      <c r="I2094" s="25">
        <v>0</v>
      </c>
      <c r="J2094" s="22">
        <f>OR(F2094&lt;&gt;0,G2094&lt;&gt;0,H2094&lt;&gt;0,I2094&lt;&gt;0)*(F2094 + (F2094 = 0))*(G2094 + (G2094 = 0))*(H2094 + (H2094 = 0))*(I2094 + (I2094 = 0))</f>
        <v>0.05</v>
      </c>
      <c r="K2094" s="20"/>
      <c r="L2094" s="20"/>
      <c r="M2094" s="48"/>
    </row>
    <row r="2095" spans="1:13" x14ac:dyDescent="0.25">
      <c r="A2095" s="20"/>
      <c r="B2095" s="20"/>
      <c r="C2095" s="20"/>
      <c r="D2095" s="23"/>
      <c r="E2095" s="20"/>
      <c r="F2095" s="20"/>
      <c r="G2095" s="20"/>
      <c r="H2095" s="20"/>
      <c r="I2095" s="20"/>
      <c r="J2095" s="26" t="s">
        <v>92</v>
      </c>
      <c r="K2095" s="27">
        <f>J2094</f>
        <v>0.05</v>
      </c>
      <c r="L2095" s="25">
        <v>340.51</v>
      </c>
      <c r="M2095" s="49">
        <f>ROUND(K2095*L2095,2)</f>
        <v>17.03</v>
      </c>
    </row>
    <row r="2096" spans="1:13" x14ac:dyDescent="0.25">
      <c r="A2096" s="29"/>
      <c r="B2096" s="29"/>
      <c r="C2096" s="29"/>
      <c r="D2096" s="30"/>
      <c r="E2096" s="29"/>
      <c r="F2096" s="29"/>
      <c r="G2096" s="29"/>
      <c r="H2096" s="29"/>
      <c r="I2096" s="29"/>
      <c r="J2096" s="29"/>
      <c r="K2096" s="29"/>
      <c r="L2096" s="29"/>
      <c r="M2096" s="50"/>
    </row>
    <row r="2097" spans="1:13" x14ac:dyDescent="0.25">
      <c r="A2097" s="17" t="s">
        <v>187</v>
      </c>
      <c r="B2097" s="18" t="s">
        <v>21</v>
      </c>
      <c r="C2097" s="18" t="s">
        <v>64</v>
      </c>
      <c r="D2097" s="19" t="s">
        <v>188</v>
      </c>
      <c r="E2097" s="20"/>
      <c r="F2097" s="20"/>
      <c r="G2097" s="20"/>
      <c r="H2097" s="20"/>
      <c r="I2097" s="20"/>
      <c r="J2097" s="20"/>
      <c r="K2097" s="21">
        <f>K2100</f>
        <v>4</v>
      </c>
      <c r="L2097" s="22">
        <f>L2100</f>
        <v>114.25</v>
      </c>
      <c r="M2097" s="47">
        <f>M2100</f>
        <v>457</v>
      </c>
    </row>
    <row r="2098" spans="1:13" ht="67.5" x14ac:dyDescent="0.25">
      <c r="A2098" s="20"/>
      <c r="B2098" s="20"/>
      <c r="C2098" s="20"/>
      <c r="D2098" s="19" t="s">
        <v>189</v>
      </c>
      <c r="E2098" s="20"/>
      <c r="F2098" s="20"/>
      <c r="G2098" s="20"/>
      <c r="H2098" s="20"/>
      <c r="I2098" s="20"/>
      <c r="J2098" s="20"/>
      <c r="K2098" s="20"/>
      <c r="L2098" s="20"/>
      <c r="M2098" s="48"/>
    </row>
    <row r="2099" spans="1:13" x14ac:dyDescent="0.25">
      <c r="A2099" s="20"/>
      <c r="B2099" s="20"/>
      <c r="C2099" s="20"/>
      <c r="D2099" s="23"/>
      <c r="E2099" s="18" t="s">
        <v>280</v>
      </c>
      <c r="F2099" s="24">
        <v>4</v>
      </c>
      <c r="G2099" s="25">
        <v>0</v>
      </c>
      <c r="H2099" s="25">
        <v>0</v>
      </c>
      <c r="I2099" s="25">
        <v>0</v>
      </c>
      <c r="J2099" s="22">
        <f>OR(F2099&lt;&gt;0,G2099&lt;&gt;0,H2099&lt;&gt;0,I2099&lt;&gt;0)*(F2099 + (F2099 = 0))*(G2099 + (G2099 = 0))*(H2099 + (H2099 = 0))*(I2099 + (I2099 = 0))</f>
        <v>4</v>
      </c>
      <c r="K2099" s="20"/>
      <c r="L2099" s="20"/>
      <c r="M2099" s="48"/>
    </row>
    <row r="2100" spans="1:13" x14ac:dyDescent="0.25">
      <c r="A2100" s="20"/>
      <c r="B2100" s="20"/>
      <c r="C2100" s="20"/>
      <c r="D2100" s="23"/>
      <c r="E2100" s="20"/>
      <c r="F2100" s="20"/>
      <c r="G2100" s="20"/>
      <c r="H2100" s="20"/>
      <c r="I2100" s="20"/>
      <c r="J2100" s="26" t="s">
        <v>190</v>
      </c>
      <c r="K2100" s="27">
        <f>J2099</f>
        <v>4</v>
      </c>
      <c r="L2100" s="25">
        <v>114.25</v>
      </c>
      <c r="M2100" s="49">
        <f>ROUND(K2100*L2100,2)</f>
        <v>457</v>
      </c>
    </row>
    <row r="2101" spans="1:13" x14ac:dyDescent="0.25">
      <c r="A2101" s="29"/>
      <c r="B2101" s="29"/>
      <c r="C2101" s="29"/>
      <c r="D2101" s="30"/>
      <c r="E2101" s="29"/>
      <c r="F2101" s="29"/>
      <c r="G2101" s="29"/>
      <c r="H2101" s="29"/>
      <c r="I2101" s="29"/>
      <c r="J2101" s="29"/>
      <c r="K2101" s="29"/>
      <c r="L2101" s="29"/>
      <c r="M2101" s="50"/>
    </row>
    <row r="2102" spans="1:13" x14ac:dyDescent="0.25">
      <c r="A2102" s="17" t="s">
        <v>68</v>
      </c>
      <c r="B2102" s="18" t="s">
        <v>21</v>
      </c>
      <c r="C2102" s="18" t="s">
        <v>59</v>
      </c>
      <c r="D2102" s="19" t="s">
        <v>69</v>
      </c>
      <c r="E2102" s="20"/>
      <c r="F2102" s="20"/>
      <c r="G2102" s="20"/>
      <c r="H2102" s="20"/>
      <c r="I2102" s="20"/>
      <c r="J2102" s="20"/>
      <c r="K2102" s="21">
        <f>K2105</f>
        <v>0.43</v>
      </c>
      <c r="L2102" s="22">
        <f>L2105</f>
        <v>70</v>
      </c>
      <c r="M2102" s="47">
        <f>M2105</f>
        <v>30.1</v>
      </c>
    </row>
    <row r="2103" spans="1:13" ht="90" x14ac:dyDescent="0.25">
      <c r="A2103" s="20"/>
      <c r="B2103" s="20"/>
      <c r="C2103" s="20"/>
      <c r="D2103" s="19" t="s">
        <v>70</v>
      </c>
      <c r="E2103" s="20"/>
      <c r="F2103" s="20"/>
      <c r="G2103" s="20"/>
      <c r="H2103" s="20"/>
      <c r="I2103" s="20"/>
      <c r="J2103" s="20"/>
      <c r="K2103" s="20"/>
      <c r="L2103" s="20"/>
      <c r="M2103" s="48"/>
    </row>
    <row r="2104" spans="1:13" x14ac:dyDescent="0.25">
      <c r="A2104" s="20"/>
      <c r="B2104" s="20"/>
      <c r="C2104" s="20"/>
      <c r="D2104" s="23"/>
      <c r="E2104" s="18" t="s">
        <v>326</v>
      </c>
      <c r="F2104" s="24">
        <v>1</v>
      </c>
      <c r="G2104" s="25">
        <v>1.7</v>
      </c>
      <c r="H2104" s="25">
        <v>0.25</v>
      </c>
      <c r="I2104" s="25">
        <v>0</v>
      </c>
      <c r="J2104" s="22">
        <f>OR(F2104&lt;&gt;0,G2104&lt;&gt;0,H2104&lt;&gt;0,I2104&lt;&gt;0)*(F2104 + (F2104 = 0))*(G2104 + (G2104 = 0))*(H2104 + (H2104 = 0))*(I2104 + (I2104 = 0))</f>
        <v>0.43</v>
      </c>
      <c r="K2104" s="20"/>
      <c r="L2104" s="20"/>
      <c r="M2104" s="48"/>
    </row>
    <row r="2105" spans="1:13" x14ac:dyDescent="0.25">
      <c r="A2105" s="20"/>
      <c r="B2105" s="20"/>
      <c r="C2105" s="20"/>
      <c r="D2105" s="23"/>
      <c r="E2105" s="20"/>
      <c r="F2105" s="20"/>
      <c r="G2105" s="20"/>
      <c r="H2105" s="20"/>
      <c r="I2105" s="20"/>
      <c r="J2105" s="26" t="s">
        <v>72</v>
      </c>
      <c r="K2105" s="27">
        <f>J2104</f>
        <v>0.43</v>
      </c>
      <c r="L2105" s="25">
        <v>70</v>
      </c>
      <c r="M2105" s="49">
        <f>ROUND(K2105*L2105,2)</f>
        <v>30.1</v>
      </c>
    </row>
    <row r="2106" spans="1:13" x14ac:dyDescent="0.25">
      <c r="A2106" s="29"/>
      <c r="B2106" s="29"/>
      <c r="C2106" s="29"/>
      <c r="D2106" s="30"/>
      <c r="E2106" s="29"/>
      <c r="F2106" s="29"/>
      <c r="G2106" s="29"/>
      <c r="H2106" s="29"/>
      <c r="I2106" s="29"/>
      <c r="J2106" s="29"/>
      <c r="K2106" s="29"/>
      <c r="L2106" s="29"/>
      <c r="M2106" s="50"/>
    </row>
    <row r="2107" spans="1:13" x14ac:dyDescent="0.25">
      <c r="A2107" s="20"/>
      <c r="B2107" s="20"/>
      <c r="C2107" s="20"/>
      <c r="D2107" s="23"/>
      <c r="E2107" s="20"/>
      <c r="F2107" s="20"/>
      <c r="G2107" s="20"/>
      <c r="H2107" s="20"/>
      <c r="I2107" s="20"/>
      <c r="J2107" s="26" t="s">
        <v>575</v>
      </c>
      <c r="K2107" s="31">
        <v>1</v>
      </c>
      <c r="L2107" s="28">
        <f>M2065+M2072+M2077+M2082+M2087+M2092+M2097+M2102</f>
        <v>1912.44</v>
      </c>
      <c r="M2107" s="49">
        <f>ROUND(K2107*L2107,2)</f>
        <v>1912.44</v>
      </c>
    </row>
    <row r="2108" spans="1:13" x14ac:dyDescent="0.25">
      <c r="A2108" s="29"/>
      <c r="B2108" s="29"/>
      <c r="C2108" s="29"/>
      <c r="D2108" s="30"/>
      <c r="E2108" s="29"/>
      <c r="F2108" s="29"/>
      <c r="G2108" s="29"/>
      <c r="H2108" s="29"/>
      <c r="I2108" s="29"/>
      <c r="J2108" s="29"/>
      <c r="K2108" s="29"/>
      <c r="L2108" s="29"/>
      <c r="M2108" s="50"/>
    </row>
    <row r="2109" spans="1:13" x14ac:dyDescent="0.25">
      <c r="A2109" s="20"/>
      <c r="B2109" s="20"/>
      <c r="C2109" s="20"/>
      <c r="D2109" s="23"/>
      <c r="E2109" s="20"/>
      <c r="F2109" s="20"/>
      <c r="G2109" s="20"/>
      <c r="H2109" s="20"/>
      <c r="I2109" s="20"/>
      <c r="J2109" s="26" t="s">
        <v>576</v>
      </c>
      <c r="K2109" s="32">
        <v>1</v>
      </c>
      <c r="L2109" s="28">
        <f>M2064</f>
        <v>1912.44</v>
      </c>
      <c r="M2109" s="49">
        <f>ROUND(K2109*L2109,2)</f>
        <v>1912.44</v>
      </c>
    </row>
    <row r="2110" spans="1:13" x14ac:dyDescent="0.25">
      <c r="A2110" s="29"/>
      <c r="B2110" s="29"/>
      <c r="C2110" s="29"/>
      <c r="D2110" s="30"/>
      <c r="E2110" s="29"/>
      <c r="F2110" s="29"/>
      <c r="G2110" s="29"/>
      <c r="H2110" s="29"/>
      <c r="I2110" s="29"/>
      <c r="J2110" s="29"/>
      <c r="K2110" s="29"/>
      <c r="L2110" s="29"/>
      <c r="M2110" s="50"/>
    </row>
    <row r="2111" spans="1:13" collapsed="1" x14ac:dyDescent="0.25">
      <c r="A2111" s="7" t="s">
        <v>577</v>
      </c>
      <c r="B2111" s="7" t="s">
        <v>15</v>
      </c>
      <c r="C2111" s="7" t="s">
        <v>16</v>
      </c>
      <c r="D2111" s="8" t="s">
        <v>578</v>
      </c>
      <c r="E2111" s="9"/>
      <c r="F2111" s="9"/>
      <c r="G2111" s="9"/>
      <c r="H2111" s="9"/>
      <c r="I2111" s="9"/>
      <c r="J2111" s="9"/>
      <c r="K2111" s="10">
        <f>K2155</f>
        <v>1</v>
      </c>
      <c r="L2111" s="11">
        <f>L2155</f>
        <v>1282.8599999999999</v>
      </c>
      <c r="M2111" s="45">
        <f>M2155</f>
        <v>1282.8599999999999</v>
      </c>
    </row>
    <row r="2112" spans="1:13" x14ac:dyDescent="0.25">
      <c r="A2112" s="12" t="s">
        <v>579</v>
      </c>
      <c r="B2112" s="12" t="s">
        <v>15</v>
      </c>
      <c r="C2112" s="12" t="s">
        <v>16</v>
      </c>
      <c r="D2112" s="13" t="s">
        <v>19</v>
      </c>
      <c r="E2112" s="14"/>
      <c r="F2112" s="14"/>
      <c r="G2112" s="14"/>
      <c r="H2112" s="14"/>
      <c r="I2112" s="14"/>
      <c r="J2112" s="14"/>
      <c r="K2112" s="15">
        <f>K2153</f>
        <v>1</v>
      </c>
      <c r="L2112" s="16">
        <f>L2153</f>
        <v>1282.8599999999999</v>
      </c>
      <c r="M2112" s="46">
        <f>M2153</f>
        <v>1282.8599999999999</v>
      </c>
    </row>
    <row r="2113" spans="1:13" x14ac:dyDescent="0.25">
      <c r="A2113" s="17" t="s">
        <v>409</v>
      </c>
      <c r="B2113" s="18" t="s">
        <v>21</v>
      </c>
      <c r="C2113" s="18" t="s">
        <v>29</v>
      </c>
      <c r="D2113" s="19" t="s">
        <v>410</v>
      </c>
      <c r="E2113" s="20"/>
      <c r="F2113" s="20"/>
      <c r="G2113" s="20"/>
      <c r="H2113" s="20"/>
      <c r="I2113" s="20"/>
      <c r="J2113" s="20"/>
      <c r="K2113" s="21">
        <f>K2116</f>
        <v>2.8</v>
      </c>
      <c r="L2113" s="22">
        <f>L2116</f>
        <v>10.55</v>
      </c>
      <c r="M2113" s="47">
        <f>M2116</f>
        <v>29.54</v>
      </c>
    </row>
    <row r="2114" spans="1:13" ht="45" x14ac:dyDescent="0.25">
      <c r="A2114" s="20"/>
      <c r="B2114" s="20"/>
      <c r="C2114" s="20"/>
      <c r="D2114" s="19" t="s">
        <v>411</v>
      </c>
      <c r="E2114" s="20"/>
      <c r="F2114" s="20"/>
      <c r="G2114" s="20"/>
      <c r="H2114" s="20"/>
      <c r="I2114" s="20"/>
      <c r="J2114" s="20"/>
      <c r="K2114" s="20"/>
      <c r="L2114" s="20"/>
      <c r="M2114" s="48"/>
    </row>
    <row r="2115" spans="1:13" x14ac:dyDescent="0.25">
      <c r="A2115" s="20"/>
      <c r="B2115" s="20"/>
      <c r="C2115" s="20"/>
      <c r="D2115" s="23"/>
      <c r="E2115" s="18" t="s">
        <v>42</v>
      </c>
      <c r="F2115" s="24">
        <v>1</v>
      </c>
      <c r="G2115" s="25">
        <v>2.8</v>
      </c>
      <c r="H2115" s="25">
        <v>0</v>
      </c>
      <c r="I2115" s="25">
        <v>0</v>
      </c>
      <c r="J2115" s="22">
        <f>OR(F2115&lt;&gt;0,G2115&lt;&gt;0,H2115&lt;&gt;0,I2115&lt;&gt;0)*(F2115 + (F2115 = 0))*(G2115 + (G2115 = 0))*(H2115 + (H2115 = 0))*(I2115 + (I2115 = 0))</f>
        <v>2.8</v>
      </c>
      <c r="K2115" s="20"/>
      <c r="L2115" s="20"/>
      <c r="M2115" s="48"/>
    </row>
    <row r="2116" spans="1:13" x14ac:dyDescent="0.25">
      <c r="A2116" s="20"/>
      <c r="B2116" s="20"/>
      <c r="C2116" s="20"/>
      <c r="D2116" s="23"/>
      <c r="E2116" s="20"/>
      <c r="F2116" s="20"/>
      <c r="G2116" s="20"/>
      <c r="H2116" s="20"/>
      <c r="I2116" s="20"/>
      <c r="J2116" s="26" t="s">
        <v>413</v>
      </c>
      <c r="K2116" s="27">
        <f>J2115</f>
        <v>2.8</v>
      </c>
      <c r="L2116" s="25">
        <v>10.55</v>
      </c>
      <c r="M2116" s="49">
        <f>ROUND(K2116*L2116,2)</f>
        <v>29.54</v>
      </c>
    </row>
    <row r="2117" spans="1:13" x14ac:dyDescent="0.25">
      <c r="A2117" s="29"/>
      <c r="B2117" s="29"/>
      <c r="C2117" s="29"/>
      <c r="D2117" s="30"/>
      <c r="E2117" s="29"/>
      <c r="F2117" s="29"/>
      <c r="G2117" s="29"/>
      <c r="H2117" s="29"/>
      <c r="I2117" s="29"/>
      <c r="J2117" s="29"/>
      <c r="K2117" s="29"/>
      <c r="L2117" s="29"/>
      <c r="M2117" s="50"/>
    </row>
    <row r="2118" spans="1:13" x14ac:dyDescent="0.25">
      <c r="A2118" s="17" t="s">
        <v>272</v>
      </c>
      <c r="B2118" s="18" t="s">
        <v>21</v>
      </c>
      <c r="C2118" s="18" t="s">
        <v>113</v>
      </c>
      <c r="D2118" s="19" t="s">
        <v>273</v>
      </c>
      <c r="E2118" s="20"/>
      <c r="F2118" s="20"/>
      <c r="G2118" s="20"/>
      <c r="H2118" s="20"/>
      <c r="I2118" s="20"/>
      <c r="J2118" s="20"/>
      <c r="K2118" s="21">
        <f>K2121</f>
        <v>4</v>
      </c>
      <c r="L2118" s="22">
        <f>L2121</f>
        <v>20</v>
      </c>
      <c r="M2118" s="47">
        <f>M2121</f>
        <v>80</v>
      </c>
    </row>
    <row r="2119" spans="1:13" ht="33.75" x14ac:dyDescent="0.25">
      <c r="A2119" s="20"/>
      <c r="B2119" s="20"/>
      <c r="C2119" s="20"/>
      <c r="D2119" s="19" t="s">
        <v>274</v>
      </c>
      <c r="E2119" s="20"/>
      <c r="F2119" s="20"/>
      <c r="G2119" s="20"/>
      <c r="H2119" s="20"/>
      <c r="I2119" s="20"/>
      <c r="J2119" s="20"/>
      <c r="K2119" s="20"/>
      <c r="L2119" s="20"/>
      <c r="M2119" s="48"/>
    </row>
    <row r="2120" spans="1:13" x14ac:dyDescent="0.25">
      <c r="A2120" s="20"/>
      <c r="B2120" s="20"/>
      <c r="C2120" s="20"/>
      <c r="D2120" s="23"/>
      <c r="E2120" s="18" t="s">
        <v>326</v>
      </c>
      <c r="F2120" s="24">
        <v>4</v>
      </c>
      <c r="G2120" s="25">
        <v>0</v>
      </c>
      <c r="H2120" s="25">
        <v>0</v>
      </c>
      <c r="I2120" s="25">
        <v>0</v>
      </c>
      <c r="J2120" s="22">
        <f>OR(F2120&lt;&gt;0,G2120&lt;&gt;0,H2120&lt;&gt;0,I2120&lt;&gt;0)*(F2120 + (F2120 = 0))*(G2120 + (G2120 = 0))*(H2120 + (H2120 = 0))*(I2120 + (I2120 = 0))</f>
        <v>4</v>
      </c>
      <c r="K2120" s="20"/>
      <c r="L2120" s="20"/>
      <c r="M2120" s="48"/>
    </row>
    <row r="2121" spans="1:13" x14ac:dyDescent="0.25">
      <c r="A2121" s="20"/>
      <c r="B2121" s="20"/>
      <c r="C2121" s="20"/>
      <c r="D2121" s="23"/>
      <c r="E2121" s="20"/>
      <c r="F2121" s="20"/>
      <c r="G2121" s="20"/>
      <c r="H2121" s="20"/>
      <c r="I2121" s="20"/>
      <c r="J2121" s="26" t="s">
        <v>275</v>
      </c>
      <c r="K2121" s="27">
        <f>J2120</f>
        <v>4</v>
      </c>
      <c r="L2121" s="25">
        <v>20</v>
      </c>
      <c r="M2121" s="49">
        <f>ROUND(K2121*L2121,2)</f>
        <v>80</v>
      </c>
    </row>
    <row r="2122" spans="1:13" x14ac:dyDescent="0.25">
      <c r="A2122" s="29"/>
      <c r="B2122" s="29"/>
      <c r="C2122" s="29"/>
      <c r="D2122" s="30"/>
      <c r="E2122" s="29"/>
      <c r="F2122" s="29"/>
      <c r="G2122" s="29"/>
      <c r="H2122" s="29"/>
      <c r="I2122" s="29"/>
      <c r="J2122" s="29"/>
      <c r="K2122" s="29"/>
      <c r="L2122" s="29"/>
      <c r="M2122" s="50"/>
    </row>
    <row r="2123" spans="1:13" ht="22.5" x14ac:dyDescent="0.25">
      <c r="A2123" s="17" t="s">
        <v>182</v>
      </c>
      <c r="B2123" s="18" t="s">
        <v>21</v>
      </c>
      <c r="C2123" s="18" t="s">
        <v>59</v>
      </c>
      <c r="D2123" s="19" t="s">
        <v>183</v>
      </c>
      <c r="E2123" s="20"/>
      <c r="F2123" s="20"/>
      <c r="G2123" s="20"/>
      <c r="H2123" s="20"/>
      <c r="I2123" s="20"/>
      <c r="J2123" s="20"/>
      <c r="K2123" s="21">
        <f>K2129</f>
        <v>0.69</v>
      </c>
      <c r="L2123" s="22">
        <f>L2129</f>
        <v>302.68</v>
      </c>
      <c r="M2123" s="47">
        <f>M2129</f>
        <v>208.85</v>
      </c>
    </row>
    <row r="2124" spans="1:13" ht="78.75" x14ac:dyDescent="0.25">
      <c r="A2124" s="20"/>
      <c r="B2124" s="20"/>
      <c r="C2124" s="20"/>
      <c r="D2124" s="19" t="s">
        <v>184</v>
      </c>
      <c r="E2124" s="20"/>
      <c r="F2124" s="20"/>
      <c r="G2124" s="20"/>
      <c r="H2124" s="20"/>
      <c r="I2124" s="20"/>
      <c r="J2124" s="20"/>
      <c r="K2124" s="20"/>
      <c r="L2124" s="20"/>
      <c r="M2124" s="48"/>
    </row>
    <row r="2125" spans="1:13" x14ac:dyDescent="0.25">
      <c r="A2125" s="20"/>
      <c r="B2125" s="20"/>
      <c r="C2125" s="20"/>
      <c r="D2125" s="23"/>
      <c r="E2125" s="18" t="s">
        <v>580</v>
      </c>
      <c r="F2125" s="24">
        <v>1</v>
      </c>
      <c r="G2125" s="25">
        <v>0.94</v>
      </c>
      <c r="H2125" s="25">
        <v>0.42</v>
      </c>
      <c r="I2125" s="25">
        <v>0</v>
      </c>
      <c r="J2125" s="22">
        <f>OR(F2125&lt;&gt;0,G2125&lt;&gt;0,H2125&lt;&gt;0,I2125&lt;&gt;0)*(F2125 + (F2125 = 0))*(G2125 + (G2125 = 0))*(H2125 + (H2125 = 0))*(I2125 + (I2125 = 0))</f>
        <v>0.39</v>
      </c>
      <c r="K2125" s="20"/>
      <c r="L2125" s="20"/>
      <c r="M2125" s="48"/>
    </row>
    <row r="2126" spans="1:13" x14ac:dyDescent="0.25">
      <c r="A2126" s="20"/>
      <c r="B2126" s="20"/>
      <c r="C2126" s="20"/>
      <c r="D2126" s="23"/>
      <c r="E2126" s="18" t="s">
        <v>16</v>
      </c>
      <c r="F2126" s="24">
        <v>2</v>
      </c>
      <c r="G2126" s="25">
        <v>0.28000000000000003</v>
      </c>
      <c r="H2126" s="25">
        <v>0.3</v>
      </c>
      <c r="I2126" s="25">
        <v>0</v>
      </c>
      <c r="J2126" s="22">
        <f>OR(F2126&lt;&gt;0,G2126&lt;&gt;0,H2126&lt;&gt;0,I2126&lt;&gt;0)*(F2126 + (F2126 = 0))*(G2126 + (G2126 = 0))*(H2126 + (H2126 = 0))*(I2126 + (I2126 = 0))</f>
        <v>0.17</v>
      </c>
      <c r="K2126" s="20"/>
      <c r="L2126" s="20"/>
      <c r="M2126" s="48"/>
    </row>
    <row r="2127" spans="1:13" x14ac:dyDescent="0.25">
      <c r="A2127" s="20"/>
      <c r="B2127" s="20"/>
      <c r="C2127" s="20"/>
      <c r="D2127" s="23"/>
      <c r="E2127" s="18" t="s">
        <v>16</v>
      </c>
      <c r="F2127" s="24">
        <v>2</v>
      </c>
      <c r="G2127" s="25">
        <v>0.33</v>
      </c>
      <c r="H2127" s="25">
        <v>0.13</v>
      </c>
      <c r="I2127" s="25">
        <v>0</v>
      </c>
      <c r="J2127" s="22">
        <f>OR(F2127&lt;&gt;0,G2127&lt;&gt;0,H2127&lt;&gt;0,I2127&lt;&gt;0)*(F2127 + (F2127 = 0))*(G2127 + (G2127 = 0))*(H2127 + (H2127 = 0))*(I2127 + (I2127 = 0))</f>
        <v>0.09</v>
      </c>
      <c r="K2127" s="20"/>
      <c r="L2127" s="20"/>
      <c r="M2127" s="48"/>
    </row>
    <row r="2128" spans="1:13" x14ac:dyDescent="0.25">
      <c r="A2128" s="20"/>
      <c r="B2128" s="20"/>
      <c r="C2128" s="20"/>
      <c r="D2128" s="23"/>
      <c r="E2128" s="18" t="s">
        <v>16</v>
      </c>
      <c r="F2128" s="24">
        <v>2</v>
      </c>
      <c r="G2128" s="25">
        <v>0.21</v>
      </c>
      <c r="H2128" s="25">
        <v>0.09</v>
      </c>
      <c r="I2128" s="25">
        <v>0</v>
      </c>
      <c r="J2128" s="22">
        <f>OR(F2128&lt;&gt;0,G2128&lt;&gt;0,H2128&lt;&gt;0,I2128&lt;&gt;0)*(F2128 + (F2128 = 0))*(G2128 + (G2128 = 0))*(H2128 + (H2128 = 0))*(I2128 + (I2128 = 0))</f>
        <v>0.04</v>
      </c>
      <c r="K2128" s="20"/>
      <c r="L2128" s="20"/>
      <c r="M2128" s="48"/>
    </row>
    <row r="2129" spans="1:13" x14ac:dyDescent="0.25">
      <c r="A2129" s="20"/>
      <c r="B2129" s="20"/>
      <c r="C2129" s="20"/>
      <c r="D2129" s="23"/>
      <c r="E2129" s="20"/>
      <c r="F2129" s="20"/>
      <c r="G2129" s="20"/>
      <c r="H2129" s="20"/>
      <c r="I2129" s="20"/>
      <c r="J2129" s="26" t="s">
        <v>186</v>
      </c>
      <c r="K2129" s="27">
        <f>SUM(J2125:J2128)</f>
        <v>0.69</v>
      </c>
      <c r="L2129" s="25">
        <v>302.68</v>
      </c>
      <c r="M2129" s="49">
        <f>ROUND(K2129*L2129,2)</f>
        <v>208.85</v>
      </c>
    </row>
    <row r="2130" spans="1:13" x14ac:dyDescent="0.25">
      <c r="A2130" s="29"/>
      <c r="B2130" s="29"/>
      <c r="C2130" s="29"/>
      <c r="D2130" s="30"/>
      <c r="E2130" s="29"/>
      <c r="F2130" s="29"/>
      <c r="G2130" s="29"/>
      <c r="H2130" s="29"/>
      <c r="I2130" s="29"/>
      <c r="J2130" s="29"/>
      <c r="K2130" s="29"/>
      <c r="L2130" s="29"/>
      <c r="M2130" s="50"/>
    </row>
    <row r="2131" spans="1:13" x14ac:dyDescent="0.25">
      <c r="A2131" s="17" t="s">
        <v>28</v>
      </c>
      <c r="B2131" s="18" t="s">
        <v>21</v>
      </c>
      <c r="C2131" s="18" t="s">
        <v>29</v>
      </c>
      <c r="D2131" s="19" t="s">
        <v>30</v>
      </c>
      <c r="E2131" s="20"/>
      <c r="F2131" s="20"/>
      <c r="G2131" s="20"/>
      <c r="H2131" s="20"/>
      <c r="I2131" s="20"/>
      <c r="J2131" s="20"/>
      <c r="K2131" s="21">
        <f>K2134</f>
        <v>2.85</v>
      </c>
      <c r="L2131" s="22">
        <f>L2134</f>
        <v>29.99</v>
      </c>
      <c r="M2131" s="47">
        <f>M2134</f>
        <v>85.47</v>
      </c>
    </row>
    <row r="2132" spans="1:13" ht="45" x14ac:dyDescent="0.25">
      <c r="A2132" s="20"/>
      <c r="B2132" s="20"/>
      <c r="C2132" s="20"/>
      <c r="D2132" s="19" t="s">
        <v>31</v>
      </c>
      <c r="E2132" s="20"/>
      <c r="F2132" s="20"/>
      <c r="G2132" s="20"/>
      <c r="H2132" s="20"/>
      <c r="I2132" s="20"/>
      <c r="J2132" s="20"/>
      <c r="K2132" s="20"/>
      <c r="L2132" s="20"/>
      <c r="M2132" s="48"/>
    </row>
    <row r="2133" spans="1:13" x14ac:dyDescent="0.25">
      <c r="A2133" s="20"/>
      <c r="B2133" s="20"/>
      <c r="C2133" s="20"/>
      <c r="D2133" s="23"/>
      <c r="E2133" s="18" t="s">
        <v>581</v>
      </c>
      <c r="F2133" s="24">
        <v>1</v>
      </c>
      <c r="G2133" s="25">
        <v>2.85</v>
      </c>
      <c r="H2133" s="25">
        <v>0</v>
      </c>
      <c r="I2133" s="25">
        <v>0</v>
      </c>
      <c r="J2133" s="22">
        <f>OR(F2133&lt;&gt;0,G2133&lt;&gt;0,H2133&lt;&gt;0,I2133&lt;&gt;0)*(F2133 + (F2133 = 0))*(G2133 + (G2133 = 0))*(H2133 + (H2133 = 0))*(I2133 + (I2133 = 0))</f>
        <v>2.85</v>
      </c>
      <c r="K2133" s="20"/>
      <c r="L2133" s="20"/>
      <c r="M2133" s="48"/>
    </row>
    <row r="2134" spans="1:13" x14ac:dyDescent="0.25">
      <c r="A2134" s="20"/>
      <c r="B2134" s="20"/>
      <c r="C2134" s="20"/>
      <c r="D2134" s="23"/>
      <c r="E2134" s="20"/>
      <c r="F2134" s="20"/>
      <c r="G2134" s="20"/>
      <c r="H2134" s="20"/>
      <c r="I2134" s="20"/>
      <c r="J2134" s="26" t="s">
        <v>33</v>
      </c>
      <c r="K2134" s="27">
        <f>J2133</f>
        <v>2.85</v>
      </c>
      <c r="L2134" s="25">
        <v>29.99</v>
      </c>
      <c r="M2134" s="49">
        <f>ROUND(K2134*L2134,2)</f>
        <v>85.47</v>
      </c>
    </row>
    <row r="2135" spans="1:13" x14ac:dyDescent="0.25">
      <c r="A2135" s="29"/>
      <c r="B2135" s="29"/>
      <c r="C2135" s="29"/>
      <c r="D2135" s="30"/>
      <c r="E2135" s="29"/>
      <c r="F2135" s="29"/>
      <c r="G2135" s="29"/>
      <c r="H2135" s="29"/>
      <c r="I2135" s="29"/>
      <c r="J2135" s="29"/>
      <c r="K2135" s="29"/>
      <c r="L2135" s="29"/>
      <c r="M2135" s="50"/>
    </row>
    <row r="2136" spans="1:13" x14ac:dyDescent="0.25">
      <c r="A2136" s="17" t="s">
        <v>451</v>
      </c>
      <c r="B2136" s="18" t="s">
        <v>21</v>
      </c>
      <c r="C2136" s="18" t="s">
        <v>59</v>
      </c>
      <c r="D2136" s="19" t="s">
        <v>452</v>
      </c>
      <c r="E2136" s="20"/>
      <c r="F2136" s="20"/>
      <c r="G2136" s="20"/>
      <c r="H2136" s="20"/>
      <c r="I2136" s="20"/>
      <c r="J2136" s="20"/>
      <c r="K2136" s="21">
        <f>K2145</f>
        <v>1.65</v>
      </c>
      <c r="L2136" s="22">
        <f>L2145</f>
        <v>325</v>
      </c>
      <c r="M2136" s="47">
        <f>M2145</f>
        <v>536.25</v>
      </c>
    </row>
    <row r="2137" spans="1:13" ht="45" x14ac:dyDescent="0.25">
      <c r="A2137" s="20"/>
      <c r="B2137" s="20"/>
      <c r="C2137" s="20"/>
      <c r="D2137" s="19" t="s">
        <v>453</v>
      </c>
      <c r="E2137" s="20"/>
      <c r="F2137" s="20"/>
      <c r="G2137" s="20"/>
      <c r="H2137" s="20"/>
      <c r="I2137" s="20"/>
      <c r="J2137" s="20"/>
      <c r="K2137" s="20"/>
      <c r="L2137" s="20"/>
      <c r="M2137" s="48"/>
    </row>
    <row r="2138" spans="1:13" x14ac:dyDescent="0.25">
      <c r="A2138" s="20"/>
      <c r="B2138" s="20"/>
      <c r="C2138" s="20"/>
      <c r="D2138" s="23"/>
      <c r="E2138" s="18" t="s">
        <v>71</v>
      </c>
      <c r="F2138" s="24"/>
      <c r="G2138" s="25"/>
      <c r="H2138" s="25"/>
      <c r="I2138" s="25"/>
      <c r="J2138" s="22">
        <f t="shared" ref="J2138:J2144" si="16">OR(F2138&lt;&gt;0,G2138&lt;&gt;0,H2138&lt;&gt;0,I2138&lt;&gt;0)*(F2138 + (F2138 = 0))*(G2138 + (G2138 = 0))*(H2138 + (H2138 = 0))*(I2138 + (I2138 = 0))</f>
        <v>0</v>
      </c>
      <c r="K2138" s="20"/>
      <c r="L2138" s="20"/>
      <c r="M2138" s="48"/>
    </row>
    <row r="2139" spans="1:13" x14ac:dyDescent="0.25">
      <c r="A2139" s="20"/>
      <c r="B2139" s="20"/>
      <c r="C2139" s="20"/>
      <c r="D2139" s="23"/>
      <c r="E2139" s="18" t="s">
        <v>582</v>
      </c>
      <c r="F2139" s="24"/>
      <c r="G2139" s="25"/>
      <c r="H2139" s="25"/>
      <c r="I2139" s="25"/>
      <c r="J2139" s="22">
        <f t="shared" si="16"/>
        <v>0</v>
      </c>
      <c r="K2139" s="20"/>
      <c r="L2139" s="20"/>
      <c r="M2139" s="48"/>
    </row>
    <row r="2140" spans="1:13" x14ac:dyDescent="0.25">
      <c r="A2140" s="20"/>
      <c r="B2140" s="20"/>
      <c r="C2140" s="20"/>
      <c r="D2140" s="23"/>
      <c r="E2140" s="18" t="s">
        <v>582</v>
      </c>
      <c r="F2140" s="24">
        <v>1</v>
      </c>
      <c r="G2140" s="25">
        <v>0.05</v>
      </c>
      <c r="H2140" s="25">
        <v>0.03</v>
      </c>
      <c r="I2140" s="25">
        <v>0</v>
      </c>
      <c r="J2140" s="22">
        <f t="shared" si="16"/>
        <v>0</v>
      </c>
      <c r="K2140" s="20"/>
      <c r="L2140" s="20"/>
      <c r="M2140" s="48"/>
    </row>
    <row r="2141" spans="1:13" x14ac:dyDescent="0.25">
      <c r="A2141" s="20"/>
      <c r="B2141" s="20"/>
      <c r="C2141" s="20"/>
      <c r="D2141" s="23"/>
      <c r="E2141" s="18" t="s">
        <v>583</v>
      </c>
      <c r="F2141" s="24">
        <v>1</v>
      </c>
      <c r="G2141" s="25">
        <v>3</v>
      </c>
      <c r="H2141" s="25">
        <v>0.04</v>
      </c>
      <c r="I2141" s="25">
        <v>0</v>
      </c>
      <c r="J2141" s="22">
        <f t="shared" si="16"/>
        <v>0.12</v>
      </c>
      <c r="K2141" s="20"/>
      <c r="L2141" s="20"/>
      <c r="M2141" s="48"/>
    </row>
    <row r="2142" spans="1:13" x14ac:dyDescent="0.25">
      <c r="A2142" s="20"/>
      <c r="B2142" s="20"/>
      <c r="C2142" s="20"/>
      <c r="D2142" s="23"/>
      <c r="E2142" s="18" t="s">
        <v>584</v>
      </c>
      <c r="F2142" s="24">
        <v>1</v>
      </c>
      <c r="G2142" s="25">
        <v>1</v>
      </c>
      <c r="H2142" s="25">
        <v>1</v>
      </c>
      <c r="I2142" s="25">
        <v>0</v>
      </c>
      <c r="J2142" s="22">
        <f t="shared" si="16"/>
        <v>1</v>
      </c>
      <c r="K2142" s="20"/>
      <c r="L2142" s="20"/>
      <c r="M2142" s="48"/>
    </row>
    <row r="2143" spans="1:13" x14ac:dyDescent="0.25">
      <c r="A2143" s="20"/>
      <c r="B2143" s="20"/>
      <c r="C2143" s="20"/>
      <c r="D2143" s="23"/>
      <c r="E2143" s="18" t="s">
        <v>585</v>
      </c>
      <c r="F2143" s="24">
        <v>1</v>
      </c>
      <c r="G2143" s="25">
        <v>0.8</v>
      </c>
      <c r="H2143" s="25">
        <v>0.02</v>
      </c>
      <c r="I2143" s="25">
        <v>0</v>
      </c>
      <c r="J2143" s="22">
        <f t="shared" si="16"/>
        <v>0.02</v>
      </c>
      <c r="K2143" s="20"/>
      <c r="L2143" s="20"/>
      <c r="M2143" s="48"/>
    </row>
    <row r="2144" spans="1:13" x14ac:dyDescent="0.25">
      <c r="A2144" s="20"/>
      <c r="B2144" s="20"/>
      <c r="C2144" s="20"/>
      <c r="D2144" s="23"/>
      <c r="E2144" s="18" t="s">
        <v>586</v>
      </c>
      <c r="F2144" s="24">
        <v>1</v>
      </c>
      <c r="G2144" s="25">
        <v>3.42</v>
      </c>
      <c r="H2144" s="25">
        <v>0.15</v>
      </c>
      <c r="I2144" s="25">
        <v>0</v>
      </c>
      <c r="J2144" s="22">
        <f t="shared" si="16"/>
        <v>0.51</v>
      </c>
      <c r="K2144" s="20"/>
      <c r="L2144" s="20"/>
      <c r="M2144" s="48"/>
    </row>
    <row r="2145" spans="1:13" x14ac:dyDescent="0.25">
      <c r="A2145" s="20"/>
      <c r="B2145" s="20"/>
      <c r="C2145" s="20"/>
      <c r="D2145" s="23"/>
      <c r="E2145" s="20"/>
      <c r="F2145" s="20"/>
      <c r="G2145" s="20"/>
      <c r="H2145" s="20"/>
      <c r="I2145" s="20"/>
      <c r="J2145" s="26" t="s">
        <v>558</v>
      </c>
      <c r="K2145" s="27">
        <f>SUM(J2138:J2144)</f>
        <v>1.65</v>
      </c>
      <c r="L2145" s="25">
        <v>325</v>
      </c>
      <c r="M2145" s="49">
        <f>ROUND(K2145*L2145,2)</f>
        <v>536.25</v>
      </c>
    </row>
    <row r="2146" spans="1:13" x14ac:dyDescent="0.25">
      <c r="A2146" s="29"/>
      <c r="B2146" s="29"/>
      <c r="C2146" s="29"/>
      <c r="D2146" s="30"/>
      <c r="E2146" s="29"/>
      <c r="F2146" s="29"/>
      <c r="G2146" s="29"/>
      <c r="H2146" s="29"/>
      <c r="I2146" s="29"/>
      <c r="J2146" s="29"/>
      <c r="K2146" s="29"/>
      <c r="L2146" s="29"/>
      <c r="M2146" s="50"/>
    </row>
    <row r="2147" spans="1:13" x14ac:dyDescent="0.25">
      <c r="A2147" s="17" t="s">
        <v>187</v>
      </c>
      <c r="B2147" s="18" t="s">
        <v>21</v>
      </c>
      <c r="C2147" s="18" t="s">
        <v>64</v>
      </c>
      <c r="D2147" s="19" t="s">
        <v>188</v>
      </c>
      <c r="E2147" s="20"/>
      <c r="F2147" s="20"/>
      <c r="G2147" s="20"/>
      <c r="H2147" s="20"/>
      <c r="I2147" s="20"/>
      <c r="J2147" s="20"/>
      <c r="K2147" s="21">
        <f>K2151</f>
        <v>3</v>
      </c>
      <c r="L2147" s="22">
        <f>L2151</f>
        <v>114.25</v>
      </c>
      <c r="M2147" s="47">
        <f>M2151</f>
        <v>342.75</v>
      </c>
    </row>
    <row r="2148" spans="1:13" ht="67.5" x14ac:dyDescent="0.25">
      <c r="A2148" s="20"/>
      <c r="B2148" s="20"/>
      <c r="C2148" s="20"/>
      <c r="D2148" s="19" t="s">
        <v>189</v>
      </c>
      <c r="E2148" s="20"/>
      <c r="F2148" s="20"/>
      <c r="G2148" s="20"/>
      <c r="H2148" s="20"/>
      <c r="I2148" s="20"/>
      <c r="J2148" s="20"/>
      <c r="K2148" s="20"/>
      <c r="L2148" s="20"/>
      <c r="M2148" s="48"/>
    </row>
    <row r="2149" spans="1:13" x14ac:dyDescent="0.25">
      <c r="A2149" s="20"/>
      <c r="B2149" s="20"/>
      <c r="C2149" s="20"/>
      <c r="D2149" s="23"/>
      <c r="E2149" s="18" t="s">
        <v>326</v>
      </c>
      <c r="F2149" s="24">
        <v>2</v>
      </c>
      <c r="G2149" s="25">
        <v>0</v>
      </c>
      <c r="H2149" s="25">
        <v>0</v>
      </c>
      <c r="I2149" s="25">
        <v>0</v>
      </c>
      <c r="J2149" s="22">
        <f>OR(F2149&lt;&gt;0,G2149&lt;&gt;0,H2149&lt;&gt;0,I2149&lt;&gt;0)*(F2149 + (F2149 = 0))*(G2149 + (G2149 = 0))*(H2149 + (H2149 = 0))*(I2149 + (I2149 = 0))</f>
        <v>2</v>
      </c>
      <c r="K2149" s="20"/>
      <c r="L2149" s="20"/>
      <c r="M2149" s="48"/>
    </row>
    <row r="2150" spans="1:13" x14ac:dyDescent="0.25">
      <c r="A2150" s="20"/>
      <c r="B2150" s="20"/>
      <c r="C2150" s="20"/>
      <c r="D2150" s="23"/>
      <c r="E2150" s="18" t="s">
        <v>499</v>
      </c>
      <c r="F2150" s="24">
        <v>1</v>
      </c>
      <c r="G2150" s="25">
        <v>0</v>
      </c>
      <c r="H2150" s="25">
        <v>0</v>
      </c>
      <c r="I2150" s="25">
        <v>0</v>
      </c>
      <c r="J2150" s="22">
        <f>OR(F2150&lt;&gt;0,G2150&lt;&gt;0,H2150&lt;&gt;0,I2150&lt;&gt;0)*(F2150 + (F2150 = 0))*(G2150 + (G2150 = 0))*(H2150 + (H2150 = 0))*(I2150 + (I2150 = 0))</f>
        <v>1</v>
      </c>
      <c r="K2150" s="20"/>
      <c r="L2150" s="20"/>
      <c r="M2150" s="48"/>
    </row>
    <row r="2151" spans="1:13" x14ac:dyDescent="0.25">
      <c r="A2151" s="20"/>
      <c r="B2151" s="20"/>
      <c r="C2151" s="20"/>
      <c r="D2151" s="23"/>
      <c r="E2151" s="20"/>
      <c r="F2151" s="20"/>
      <c r="G2151" s="20"/>
      <c r="H2151" s="20"/>
      <c r="I2151" s="20"/>
      <c r="J2151" s="26" t="s">
        <v>190</v>
      </c>
      <c r="K2151" s="27">
        <f>SUM(J2149:J2150)</f>
        <v>3</v>
      </c>
      <c r="L2151" s="25">
        <v>114.25</v>
      </c>
      <c r="M2151" s="49">
        <f>ROUND(K2151*L2151,2)</f>
        <v>342.75</v>
      </c>
    </row>
    <row r="2152" spans="1:13" x14ac:dyDescent="0.25">
      <c r="A2152" s="29"/>
      <c r="B2152" s="29"/>
      <c r="C2152" s="29"/>
      <c r="D2152" s="30"/>
      <c r="E2152" s="29"/>
      <c r="F2152" s="29"/>
      <c r="G2152" s="29"/>
      <c r="H2152" s="29"/>
      <c r="I2152" s="29"/>
      <c r="J2152" s="29"/>
      <c r="K2152" s="29"/>
      <c r="L2152" s="29"/>
      <c r="M2152" s="50"/>
    </row>
    <row r="2153" spans="1:13" x14ac:dyDescent="0.25">
      <c r="A2153" s="20"/>
      <c r="B2153" s="20"/>
      <c r="C2153" s="20"/>
      <c r="D2153" s="23"/>
      <c r="E2153" s="20"/>
      <c r="F2153" s="20"/>
      <c r="G2153" s="20"/>
      <c r="H2153" s="20"/>
      <c r="I2153" s="20"/>
      <c r="J2153" s="26" t="s">
        <v>587</v>
      </c>
      <c r="K2153" s="31">
        <v>1</v>
      </c>
      <c r="L2153" s="28">
        <f>M2113+M2118+M2123+M2131+M2136+M2147</f>
        <v>1282.8599999999999</v>
      </c>
      <c r="M2153" s="49">
        <f>ROUND(K2153*L2153,2)</f>
        <v>1282.8599999999999</v>
      </c>
    </row>
    <row r="2154" spans="1:13" x14ac:dyDescent="0.25">
      <c r="A2154" s="29"/>
      <c r="B2154" s="29"/>
      <c r="C2154" s="29"/>
      <c r="D2154" s="30"/>
      <c r="E2154" s="29"/>
      <c r="F2154" s="29"/>
      <c r="G2154" s="29"/>
      <c r="H2154" s="29"/>
      <c r="I2154" s="29"/>
      <c r="J2154" s="29"/>
      <c r="K2154" s="29"/>
      <c r="L2154" s="29"/>
      <c r="M2154" s="50"/>
    </row>
    <row r="2155" spans="1:13" x14ac:dyDescent="0.25">
      <c r="A2155" s="20"/>
      <c r="B2155" s="20"/>
      <c r="C2155" s="20"/>
      <c r="D2155" s="23"/>
      <c r="E2155" s="20"/>
      <c r="F2155" s="20"/>
      <c r="G2155" s="20"/>
      <c r="H2155" s="20"/>
      <c r="I2155" s="20"/>
      <c r="J2155" s="26" t="s">
        <v>588</v>
      </c>
      <c r="K2155" s="32">
        <v>1</v>
      </c>
      <c r="L2155" s="28">
        <f>M2112</f>
        <v>1282.8599999999999</v>
      </c>
      <c r="M2155" s="49">
        <f>ROUND(K2155*L2155,2)</f>
        <v>1282.8599999999999</v>
      </c>
    </row>
    <row r="2156" spans="1:13" x14ac:dyDescent="0.25">
      <c r="A2156" s="29"/>
      <c r="B2156" s="29"/>
      <c r="C2156" s="29"/>
      <c r="D2156" s="30"/>
      <c r="E2156" s="29"/>
      <c r="F2156" s="29"/>
      <c r="G2156" s="29"/>
      <c r="H2156" s="29"/>
      <c r="I2156" s="29"/>
      <c r="J2156" s="29"/>
      <c r="K2156" s="29"/>
      <c r="L2156" s="29"/>
      <c r="M2156" s="50"/>
    </row>
    <row r="2157" spans="1:13" x14ac:dyDescent="0.25">
      <c r="A2157" s="7" t="s">
        <v>589</v>
      </c>
      <c r="B2157" s="7" t="s">
        <v>15</v>
      </c>
      <c r="C2157" s="7" t="s">
        <v>16</v>
      </c>
      <c r="D2157" s="8" t="s">
        <v>590</v>
      </c>
      <c r="E2157" s="9"/>
      <c r="F2157" s="9"/>
      <c r="G2157" s="9"/>
      <c r="H2157" s="9"/>
      <c r="I2157" s="9"/>
      <c r="J2157" s="9"/>
      <c r="K2157" s="33">
        <v>1</v>
      </c>
      <c r="L2157" s="34">
        <v>0</v>
      </c>
      <c r="M2157" s="45">
        <f>ROUND(K2157*L2157,2)</f>
        <v>0</v>
      </c>
    </row>
    <row r="2158" spans="1:13" x14ac:dyDescent="0.25">
      <c r="A2158" s="7" t="s">
        <v>591</v>
      </c>
      <c r="B2158" s="7" t="s">
        <v>15</v>
      </c>
      <c r="C2158" s="7" t="s">
        <v>16</v>
      </c>
      <c r="D2158" s="8" t="s">
        <v>592</v>
      </c>
      <c r="E2158" s="9"/>
      <c r="F2158" s="9"/>
      <c r="G2158" s="9"/>
      <c r="H2158" s="9"/>
      <c r="I2158" s="9"/>
      <c r="J2158" s="9"/>
      <c r="K2158" s="33">
        <v>1</v>
      </c>
      <c r="L2158" s="34">
        <v>0</v>
      </c>
      <c r="M2158" s="45">
        <f>ROUND(K2158*L2158,2)</f>
        <v>0</v>
      </c>
    </row>
    <row r="2159" spans="1:13" x14ac:dyDescent="0.25">
      <c r="A2159" s="7" t="s">
        <v>593</v>
      </c>
      <c r="B2159" s="7" t="s">
        <v>15</v>
      </c>
      <c r="C2159" s="7" t="s">
        <v>16</v>
      </c>
      <c r="D2159" s="8" t="s">
        <v>594</v>
      </c>
      <c r="E2159" s="9"/>
      <c r="F2159" s="9"/>
      <c r="G2159" s="9"/>
      <c r="H2159" s="9"/>
      <c r="I2159" s="9"/>
      <c r="J2159" s="9"/>
      <c r="K2159" s="33">
        <v>1</v>
      </c>
      <c r="L2159" s="34">
        <v>0</v>
      </c>
      <c r="M2159" s="45">
        <f>ROUND(K2159*L2159,2)</f>
        <v>0</v>
      </c>
    </row>
    <row r="2160" spans="1:13" collapsed="1" x14ac:dyDescent="0.25">
      <c r="A2160" s="7" t="s">
        <v>595</v>
      </c>
      <c r="B2160" s="7" t="s">
        <v>15</v>
      </c>
      <c r="C2160" s="7" t="s">
        <v>16</v>
      </c>
      <c r="D2160" s="8" t="s">
        <v>596</v>
      </c>
      <c r="E2160" s="9"/>
      <c r="F2160" s="9"/>
      <c r="G2160" s="9"/>
      <c r="H2160" s="9"/>
      <c r="I2160" s="9"/>
      <c r="J2160" s="9"/>
      <c r="K2160" s="10">
        <f>K2192</f>
        <v>1</v>
      </c>
      <c r="L2160" s="11">
        <f>L2192</f>
        <v>886</v>
      </c>
      <c r="M2160" s="45">
        <f>M2192</f>
        <v>886</v>
      </c>
    </row>
    <row r="2161" spans="1:13" x14ac:dyDescent="0.25">
      <c r="A2161" s="12" t="s">
        <v>597</v>
      </c>
      <c r="B2161" s="12" t="s">
        <v>15</v>
      </c>
      <c r="C2161" s="12" t="s">
        <v>16</v>
      </c>
      <c r="D2161" s="13" t="s">
        <v>19</v>
      </c>
      <c r="E2161" s="14"/>
      <c r="F2161" s="14"/>
      <c r="G2161" s="14"/>
      <c r="H2161" s="14"/>
      <c r="I2161" s="14"/>
      <c r="J2161" s="14"/>
      <c r="K2161" s="15">
        <f>K2190</f>
        <v>1</v>
      </c>
      <c r="L2161" s="16">
        <f>L2190</f>
        <v>886</v>
      </c>
      <c r="M2161" s="46">
        <f>M2190</f>
        <v>886</v>
      </c>
    </row>
    <row r="2162" spans="1:13" ht="22.5" x14ac:dyDescent="0.25">
      <c r="A2162" s="17" t="s">
        <v>88</v>
      </c>
      <c r="B2162" s="18" t="s">
        <v>21</v>
      </c>
      <c r="C2162" s="18" t="s">
        <v>59</v>
      </c>
      <c r="D2162" s="19" t="s">
        <v>89</v>
      </c>
      <c r="E2162" s="20"/>
      <c r="F2162" s="20"/>
      <c r="G2162" s="20"/>
      <c r="H2162" s="20"/>
      <c r="I2162" s="20"/>
      <c r="J2162" s="20"/>
      <c r="K2162" s="21">
        <f>K2171</f>
        <v>1.08</v>
      </c>
      <c r="L2162" s="22">
        <f>L2171</f>
        <v>340.51</v>
      </c>
      <c r="M2162" s="47">
        <f>M2171</f>
        <v>367.75</v>
      </c>
    </row>
    <row r="2163" spans="1:13" ht="78.75" x14ac:dyDescent="0.25">
      <c r="A2163" s="20"/>
      <c r="B2163" s="20"/>
      <c r="C2163" s="20"/>
      <c r="D2163" s="19" t="s">
        <v>90</v>
      </c>
      <c r="E2163" s="20"/>
      <c r="F2163" s="20"/>
      <c r="G2163" s="20"/>
      <c r="H2163" s="20"/>
      <c r="I2163" s="20"/>
      <c r="J2163" s="20"/>
      <c r="K2163" s="20"/>
      <c r="L2163" s="20"/>
      <c r="M2163" s="48"/>
    </row>
    <row r="2164" spans="1:13" x14ac:dyDescent="0.25">
      <c r="A2164" s="20"/>
      <c r="B2164" s="20"/>
      <c r="C2164" s="20"/>
      <c r="D2164" s="23"/>
      <c r="E2164" s="18" t="s">
        <v>32</v>
      </c>
      <c r="F2164" s="24">
        <v>1</v>
      </c>
      <c r="G2164" s="25">
        <v>1.1299999999999999</v>
      </c>
      <c r="H2164" s="25">
        <v>0.42</v>
      </c>
      <c r="I2164" s="25">
        <v>0</v>
      </c>
      <c r="J2164" s="22">
        <f t="shared" ref="J2164:J2170" si="17">OR(F2164&lt;&gt;0,G2164&lt;&gt;0,H2164&lt;&gt;0,I2164&lt;&gt;0)*(F2164 + (F2164 = 0))*(G2164 + (G2164 = 0))*(H2164 + (H2164 = 0))*(I2164 + (I2164 = 0))</f>
        <v>0.47</v>
      </c>
      <c r="K2164" s="20"/>
      <c r="L2164" s="20"/>
      <c r="M2164" s="48"/>
    </row>
    <row r="2165" spans="1:13" x14ac:dyDescent="0.25">
      <c r="A2165" s="20"/>
      <c r="B2165" s="20"/>
      <c r="C2165" s="20"/>
      <c r="D2165" s="23"/>
      <c r="E2165" s="18" t="s">
        <v>16</v>
      </c>
      <c r="F2165" s="24">
        <v>2</v>
      </c>
      <c r="G2165" s="25">
        <v>0.28000000000000003</v>
      </c>
      <c r="H2165" s="25">
        <v>0.3</v>
      </c>
      <c r="I2165" s="25">
        <v>0</v>
      </c>
      <c r="J2165" s="22">
        <f t="shared" si="17"/>
        <v>0.17</v>
      </c>
      <c r="K2165" s="20"/>
      <c r="L2165" s="20"/>
      <c r="M2165" s="48"/>
    </row>
    <row r="2166" spans="1:13" x14ac:dyDescent="0.25">
      <c r="A2166" s="20"/>
      <c r="B2166" s="20"/>
      <c r="C2166" s="20"/>
      <c r="D2166" s="23"/>
      <c r="E2166" s="18" t="s">
        <v>16</v>
      </c>
      <c r="F2166" s="24">
        <v>2</v>
      </c>
      <c r="G2166" s="25">
        <v>0.31</v>
      </c>
      <c r="H2166" s="25">
        <v>0.13</v>
      </c>
      <c r="I2166" s="25">
        <v>0</v>
      </c>
      <c r="J2166" s="22">
        <f t="shared" si="17"/>
        <v>0.08</v>
      </c>
      <c r="K2166" s="20"/>
      <c r="L2166" s="20"/>
      <c r="M2166" s="48"/>
    </row>
    <row r="2167" spans="1:13" x14ac:dyDescent="0.25">
      <c r="A2167" s="20"/>
      <c r="B2167" s="20"/>
      <c r="C2167" s="20"/>
      <c r="D2167" s="23"/>
      <c r="E2167" s="18" t="s">
        <v>16</v>
      </c>
      <c r="F2167" s="24">
        <v>2</v>
      </c>
      <c r="G2167" s="25">
        <v>0.21</v>
      </c>
      <c r="H2167" s="25">
        <v>0.09</v>
      </c>
      <c r="I2167" s="25">
        <v>0</v>
      </c>
      <c r="J2167" s="22">
        <f t="shared" si="17"/>
        <v>0.04</v>
      </c>
      <c r="K2167" s="20"/>
      <c r="L2167" s="20"/>
      <c r="M2167" s="48"/>
    </row>
    <row r="2168" spans="1:13" x14ac:dyDescent="0.25">
      <c r="A2168" s="20"/>
      <c r="B2168" s="20"/>
      <c r="C2168" s="20"/>
      <c r="D2168" s="23"/>
      <c r="E2168" s="18" t="s">
        <v>580</v>
      </c>
      <c r="F2168" s="24">
        <v>2</v>
      </c>
      <c r="G2168" s="25">
        <v>0.18</v>
      </c>
      <c r="H2168" s="25">
        <v>0.1</v>
      </c>
      <c r="I2168" s="25">
        <v>0</v>
      </c>
      <c r="J2168" s="22">
        <f t="shared" si="17"/>
        <v>0.04</v>
      </c>
      <c r="K2168" s="20"/>
      <c r="L2168" s="20"/>
      <c r="M2168" s="48"/>
    </row>
    <row r="2169" spans="1:13" x14ac:dyDescent="0.25">
      <c r="A2169" s="20"/>
      <c r="B2169" s="20"/>
      <c r="C2169" s="20"/>
      <c r="D2169" s="23"/>
      <c r="E2169" s="18" t="s">
        <v>16</v>
      </c>
      <c r="F2169" s="24">
        <v>2</v>
      </c>
      <c r="G2169" s="25">
        <v>0.18</v>
      </c>
      <c r="H2169" s="25">
        <v>0.12</v>
      </c>
      <c r="I2169" s="25">
        <v>0</v>
      </c>
      <c r="J2169" s="22">
        <f t="shared" si="17"/>
        <v>0.04</v>
      </c>
      <c r="K2169" s="20"/>
      <c r="L2169" s="20"/>
      <c r="M2169" s="48"/>
    </row>
    <row r="2170" spans="1:13" x14ac:dyDescent="0.25">
      <c r="A2170" s="20"/>
      <c r="B2170" s="20"/>
      <c r="C2170" s="20"/>
      <c r="D2170" s="23"/>
      <c r="E2170" s="18" t="s">
        <v>16</v>
      </c>
      <c r="F2170" s="24">
        <v>1</v>
      </c>
      <c r="G2170" s="25">
        <v>0.94</v>
      </c>
      <c r="H2170" s="25">
        <v>0.25</v>
      </c>
      <c r="I2170" s="25">
        <v>0</v>
      </c>
      <c r="J2170" s="22">
        <f t="shared" si="17"/>
        <v>0.24</v>
      </c>
      <c r="K2170" s="20"/>
      <c r="L2170" s="20"/>
      <c r="M2170" s="48"/>
    </row>
    <row r="2171" spans="1:13" x14ac:dyDescent="0.25">
      <c r="A2171" s="20"/>
      <c r="B2171" s="20"/>
      <c r="C2171" s="20"/>
      <c r="D2171" s="23"/>
      <c r="E2171" s="20"/>
      <c r="F2171" s="20"/>
      <c r="G2171" s="20"/>
      <c r="H2171" s="20"/>
      <c r="I2171" s="20"/>
      <c r="J2171" s="26" t="s">
        <v>92</v>
      </c>
      <c r="K2171" s="27">
        <f>SUM(J2164:J2170)</f>
        <v>1.08</v>
      </c>
      <c r="L2171" s="25">
        <v>340.51</v>
      </c>
      <c r="M2171" s="49">
        <f>ROUND(K2171*L2171,2)</f>
        <v>367.75</v>
      </c>
    </row>
    <row r="2172" spans="1:13" x14ac:dyDescent="0.25">
      <c r="A2172" s="29"/>
      <c r="B2172" s="29"/>
      <c r="C2172" s="29"/>
      <c r="D2172" s="30"/>
      <c r="E2172" s="29"/>
      <c r="F2172" s="29"/>
      <c r="G2172" s="29"/>
      <c r="H2172" s="29"/>
      <c r="I2172" s="29"/>
      <c r="J2172" s="29"/>
      <c r="K2172" s="29"/>
      <c r="L2172" s="29"/>
      <c r="M2172" s="50"/>
    </row>
    <row r="2173" spans="1:13" x14ac:dyDescent="0.25">
      <c r="A2173" s="17" t="s">
        <v>451</v>
      </c>
      <c r="B2173" s="18" t="s">
        <v>21</v>
      </c>
      <c r="C2173" s="18" t="s">
        <v>59</v>
      </c>
      <c r="D2173" s="19" t="s">
        <v>452</v>
      </c>
      <c r="E2173" s="20"/>
      <c r="F2173" s="20"/>
      <c r="G2173" s="20"/>
      <c r="H2173" s="20"/>
      <c r="I2173" s="20"/>
      <c r="J2173" s="20"/>
      <c r="K2173" s="21">
        <f>K2183</f>
        <v>1.25</v>
      </c>
      <c r="L2173" s="22">
        <f>L2183</f>
        <v>325</v>
      </c>
      <c r="M2173" s="47">
        <f>M2183</f>
        <v>406.25</v>
      </c>
    </row>
    <row r="2174" spans="1:13" ht="45" x14ac:dyDescent="0.25">
      <c r="A2174" s="20"/>
      <c r="B2174" s="20"/>
      <c r="C2174" s="20"/>
      <c r="D2174" s="19" t="s">
        <v>453</v>
      </c>
      <c r="E2174" s="20"/>
      <c r="F2174" s="20"/>
      <c r="G2174" s="20"/>
      <c r="H2174" s="20"/>
      <c r="I2174" s="20"/>
      <c r="J2174" s="20"/>
      <c r="K2174" s="20"/>
      <c r="L2174" s="20"/>
      <c r="M2174" s="48"/>
    </row>
    <row r="2175" spans="1:13" x14ac:dyDescent="0.25">
      <c r="A2175" s="20"/>
      <c r="B2175" s="20"/>
      <c r="C2175" s="20"/>
      <c r="D2175" s="23"/>
      <c r="E2175" s="18" t="s">
        <v>42</v>
      </c>
      <c r="F2175" s="24">
        <v>1</v>
      </c>
      <c r="G2175" s="25">
        <v>0.49</v>
      </c>
      <c r="H2175" s="25">
        <v>0.63</v>
      </c>
      <c r="I2175" s="25">
        <v>0</v>
      </c>
      <c r="J2175" s="22">
        <f t="shared" ref="J2175:J2182" si="18">OR(F2175&lt;&gt;0,G2175&lt;&gt;0,H2175&lt;&gt;0,I2175&lt;&gt;0)*(F2175 + (F2175 = 0))*(G2175 + (G2175 = 0))*(H2175 + (H2175 = 0))*(I2175 + (I2175 = 0))</f>
        <v>0.31</v>
      </c>
      <c r="K2175" s="20"/>
      <c r="L2175" s="20"/>
      <c r="M2175" s="48"/>
    </row>
    <row r="2176" spans="1:13" x14ac:dyDescent="0.25">
      <c r="A2176" s="20"/>
      <c r="B2176" s="20"/>
      <c r="C2176" s="20"/>
      <c r="D2176" s="23"/>
      <c r="E2176" s="18" t="s">
        <v>16</v>
      </c>
      <c r="F2176" s="24">
        <v>2</v>
      </c>
      <c r="G2176" s="25">
        <v>0.33</v>
      </c>
      <c r="H2176" s="25">
        <v>0.11</v>
      </c>
      <c r="I2176" s="25">
        <v>0</v>
      </c>
      <c r="J2176" s="22">
        <f t="shared" si="18"/>
        <v>7.0000000000000007E-2</v>
      </c>
      <c r="K2176" s="20"/>
      <c r="L2176" s="20"/>
      <c r="M2176" s="48"/>
    </row>
    <row r="2177" spans="1:13" x14ac:dyDescent="0.25">
      <c r="A2177" s="20"/>
      <c r="B2177" s="20"/>
      <c r="C2177" s="20"/>
      <c r="D2177" s="23"/>
      <c r="E2177" s="18" t="s">
        <v>16</v>
      </c>
      <c r="F2177" s="24">
        <v>0</v>
      </c>
      <c r="G2177" s="25">
        <v>0.33</v>
      </c>
      <c r="H2177" s="25">
        <v>0.13</v>
      </c>
      <c r="I2177" s="25">
        <v>0</v>
      </c>
      <c r="J2177" s="22">
        <f t="shared" si="18"/>
        <v>0.04</v>
      </c>
      <c r="K2177" s="20"/>
      <c r="L2177" s="20"/>
      <c r="M2177" s="48"/>
    </row>
    <row r="2178" spans="1:13" x14ac:dyDescent="0.25">
      <c r="A2178" s="20"/>
      <c r="B2178" s="20"/>
      <c r="C2178" s="20"/>
      <c r="D2178" s="23"/>
      <c r="E2178" s="18" t="s">
        <v>16</v>
      </c>
      <c r="F2178" s="24">
        <v>2</v>
      </c>
      <c r="G2178" s="25">
        <v>0.5</v>
      </c>
      <c r="H2178" s="25">
        <v>0.11</v>
      </c>
      <c r="I2178" s="25">
        <v>0</v>
      </c>
      <c r="J2178" s="22">
        <f t="shared" si="18"/>
        <v>0.11</v>
      </c>
      <c r="K2178" s="20"/>
      <c r="L2178" s="20"/>
      <c r="M2178" s="48"/>
    </row>
    <row r="2179" spans="1:13" x14ac:dyDescent="0.25">
      <c r="A2179" s="20"/>
      <c r="B2179" s="20"/>
      <c r="C2179" s="20"/>
      <c r="D2179" s="23"/>
      <c r="E2179" s="18" t="s">
        <v>16</v>
      </c>
      <c r="F2179" s="24">
        <v>0</v>
      </c>
      <c r="G2179" s="25">
        <v>0.5</v>
      </c>
      <c r="H2179" s="25">
        <v>0.15</v>
      </c>
      <c r="I2179" s="25">
        <v>0</v>
      </c>
      <c r="J2179" s="22">
        <f t="shared" si="18"/>
        <v>0.08</v>
      </c>
      <c r="K2179" s="20"/>
      <c r="L2179" s="20"/>
      <c r="M2179" s="48"/>
    </row>
    <row r="2180" spans="1:13" x14ac:dyDescent="0.25">
      <c r="A2180" s="20"/>
      <c r="B2180" s="20"/>
      <c r="C2180" s="20"/>
      <c r="D2180" s="23"/>
      <c r="E2180" s="18" t="s">
        <v>16</v>
      </c>
      <c r="F2180" s="24">
        <v>2</v>
      </c>
      <c r="G2180" s="25">
        <v>0.48</v>
      </c>
      <c r="H2180" s="25">
        <v>0.12</v>
      </c>
      <c r="I2180" s="25">
        <v>0</v>
      </c>
      <c r="J2180" s="22">
        <f t="shared" si="18"/>
        <v>0.12</v>
      </c>
      <c r="K2180" s="20"/>
      <c r="L2180" s="20"/>
      <c r="M2180" s="48"/>
    </row>
    <row r="2181" spans="1:13" x14ac:dyDescent="0.25">
      <c r="A2181" s="20"/>
      <c r="B2181" s="20"/>
      <c r="C2181" s="20"/>
      <c r="D2181" s="23"/>
      <c r="E2181" s="18" t="s">
        <v>16</v>
      </c>
      <c r="F2181" s="24">
        <v>0</v>
      </c>
      <c r="G2181" s="25">
        <v>0.48</v>
      </c>
      <c r="H2181" s="25">
        <v>0.16</v>
      </c>
      <c r="I2181" s="25">
        <v>0</v>
      </c>
      <c r="J2181" s="22">
        <f t="shared" si="18"/>
        <v>0.08</v>
      </c>
      <c r="K2181" s="20"/>
      <c r="L2181" s="20"/>
      <c r="M2181" s="48"/>
    </row>
    <row r="2182" spans="1:13" x14ac:dyDescent="0.25">
      <c r="A2182" s="20"/>
      <c r="B2182" s="20"/>
      <c r="C2182" s="20"/>
      <c r="D2182" s="23"/>
      <c r="E2182" s="18" t="s">
        <v>16</v>
      </c>
      <c r="F2182" s="24">
        <v>1</v>
      </c>
      <c r="G2182" s="25">
        <v>1.1000000000000001</v>
      </c>
      <c r="H2182" s="25">
        <v>0.4</v>
      </c>
      <c r="I2182" s="25">
        <v>0</v>
      </c>
      <c r="J2182" s="22">
        <f t="shared" si="18"/>
        <v>0.44</v>
      </c>
      <c r="K2182" s="20"/>
      <c r="L2182" s="20"/>
      <c r="M2182" s="48"/>
    </row>
    <row r="2183" spans="1:13" x14ac:dyDescent="0.25">
      <c r="A2183" s="20"/>
      <c r="B2183" s="20"/>
      <c r="C2183" s="20"/>
      <c r="D2183" s="23"/>
      <c r="E2183" s="20"/>
      <c r="F2183" s="20"/>
      <c r="G2183" s="20"/>
      <c r="H2183" s="20"/>
      <c r="I2183" s="20"/>
      <c r="J2183" s="26" t="s">
        <v>558</v>
      </c>
      <c r="K2183" s="27">
        <f>SUM(J2175:J2182)</f>
        <v>1.25</v>
      </c>
      <c r="L2183" s="25">
        <v>325</v>
      </c>
      <c r="M2183" s="49">
        <f>ROUND(K2183*L2183,2)</f>
        <v>406.25</v>
      </c>
    </row>
    <row r="2184" spans="1:13" x14ac:dyDescent="0.25">
      <c r="A2184" s="29"/>
      <c r="B2184" s="29"/>
      <c r="C2184" s="29"/>
      <c r="D2184" s="30"/>
      <c r="E2184" s="29"/>
      <c r="F2184" s="29"/>
      <c r="G2184" s="29"/>
      <c r="H2184" s="29"/>
      <c r="I2184" s="29"/>
      <c r="J2184" s="29"/>
      <c r="K2184" s="29"/>
      <c r="L2184" s="29"/>
      <c r="M2184" s="50"/>
    </row>
    <row r="2185" spans="1:13" x14ac:dyDescent="0.25">
      <c r="A2185" s="17" t="s">
        <v>481</v>
      </c>
      <c r="B2185" s="18" t="s">
        <v>21</v>
      </c>
      <c r="C2185" s="18" t="s">
        <v>29</v>
      </c>
      <c r="D2185" s="19" t="s">
        <v>482</v>
      </c>
      <c r="E2185" s="20"/>
      <c r="F2185" s="20"/>
      <c r="G2185" s="20"/>
      <c r="H2185" s="20"/>
      <c r="I2185" s="20"/>
      <c r="J2185" s="20"/>
      <c r="K2185" s="21">
        <f>K2188</f>
        <v>3.2</v>
      </c>
      <c r="L2185" s="22">
        <f>L2188</f>
        <v>35</v>
      </c>
      <c r="M2185" s="47">
        <f>M2188</f>
        <v>112</v>
      </c>
    </row>
    <row r="2186" spans="1:13" ht="33.75" x14ac:dyDescent="0.25">
      <c r="A2186" s="20"/>
      <c r="B2186" s="20"/>
      <c r="C2186" s="20"/>
      <c r="D2186" s="19" t="s">
        <v>483</v>
      </c>
      <c r="E2186" s="20"/>
      <c r="F2186" s="20"/>
      <c r="G2186" s="20"/>
      <c r="H2186" s="20"/>
      <c r="I2186" s="20"/>
      <c r="J2186" s="20"/>
      <c r="K2186" s="20"/>
      <c r="L2186" s="20"/>
      <c r="M2186" s="48"/>
    </row>
    <row r="2187" spans="1:13" x14ac:dyDescent="0.25">
      <c r="A2187" s="20"/>
      <c r="B2187" s="20"/>
      <c r="C2187" s="20"/>
      <c r="D2187" s="23"/>
      <c r="E2187" s="18" t="s">
        <v>280</v>
      </c>
      <c r="F2187" s="24">
        <v>4</v>
      </c>
      <c r="G2187" s="25">
        <v>0.8</v>
      </c>
      <c r="H2187" s="25">
        <v>0</v>
      </c>
      <c r="I2187" s="25">
        <v>0</v>
      </c>
      <c r="J2187" s="22">
        <f>OR(F2187&lt;&gt;0,G2187&lt;&gt;0,H2187&lt;&gt;0,I2187&lt;&gt;0)*(F2187 + (F2187 = 0))*(G2187 + (G2187 = 0))*(H2187 + (H2187 = 0))*(I2187 + (I2187 = 0))</f>
        <v>3.2</v>
      </c>
      <c r="K2187" s="20"/>
      <c r="L2187" s="20"/>
      <c r="M2187" s="48"/>
    </row>
    <row r="2188" spans="1:13" x14ac:dyDescent="0.25">
      <c r="A2188" s="20"/>
      <c r="B2188" s="20"/>
      <c r="C2188" s="20"/>
      <c r="D2188" s="23"/>
      <c r="E2188" s="20"/>
      <c r="F2188" s="20"/>
      <c r="G2188" s="20"/>
      <c r="H2188" s="20"/>
      <c r="I2188" s="20"/>
      <c r="J2188" s="26" t="s">
        <v>484</v>
      </c>
      <c r="K2188" s="27">
        <f>J2187</f>
        <v>3.2</v>
      </c>
      <c r="L2188" s="25">
        <v>35</v>
      </c>
      <c r="M2188" s="49">
        <f>ROUND(K2188*L2188,2)</f>
        <v>112</v>
      </c>
    </row>
    <row r="2189" spans="1:13" x14ac:dyDescent="0.25">
      <c r="A2189" s="29"/>
      <c r="B2189" s="29"/>
      <c r="C2189" s="29"/>
      <c r="D2189" s="30"/>
      <c r="E2189" s="29"/>
      <c r="F2189" s="29"/>
      <c r="G2189" s="29"/>
      <c r="H2189" s="29"/>
      <c r="I2189" s="29"/>
      <c r="J2189" s="29"/>
      <c r="K2189" s="29"/>
      <c r="L2189" s="29"/>
      <c r="M2189" s="50"/>
    </row>
    <row r="2190" spans="1:13" x14ac:dyDescent="0.25">
      <c r="A2190" s="20"/>
      <c r="B2190" s="20"/>
      <c r="C2190" s="20"/>
      <c r="D2190" s="23"/>
      <c r="E2190" s="20"/>
      <c r="F2190" s="20"/>
      <c r="G2190" s="20"/>
      <c r="H2190" s="20"/>
      <c r="I2190" s="20"/>
      <c r="J2190" s="26" t="s">
        <v>598</v>
      </c>
      <c r="K2190" s="31">
        <v>1</v>
      </c>
      <c r="L2190" s="28">
        <f>M2162+M2173+M2185</f>
        <v>886</v>
      </c>
      <c r="M2190" s="49">
        <f>ROUND(K2190*L2190,2)</f>
        <v>886</v>
      </c>
    </row>
    <row r="2191" spans="1:13" x14ac:dyDescent="0.25">
      <c r="A2191" s="29"/>
      <c r="B2191" s="29"/>
      <c r="C2191" s="29"/>
      <c r="D2191" s="30"/>
      <c r="E2191" s="29"/>
      <c r="F2191" s="29"/>
      <c r="G2191" s="29"/>
      <c r="H2191" s="29"/>
      <c r="I2191" s="29"/>
      <c r="J2191" s="29"/>
      <c r="K2191" s="29"/>
      <c r="L2191" s="29"/>
      <c r="M2191" s="50"/>
    </row>
    <row r="2192" spans="1:13" x14ac:dyDescent="0.25">
      <c r="A2192" s="20"/>
      <c r="B2192" s="20"/>
      <c r="C2192" s="20"/>
      <c r="D2192" s="23"/>
      <c r="E2192" s="20"/>
      <c r="F2192" s="20"/>
      <c r="G2192" s="20"/>
      <c r="H2192" s="20"/>
      <c r="I2192" s="20"/>
      <c r="J2192" s="26" t="s">
        <v>599</v>
      </c>
      <c r="K2192" s="32">
        <v>1</v>
      </c>
      <c r="L2192" s="28">
        <f>M2161</f>
        <v>886</v>
      </c>
      <c r="M2192" s="49">
        <f>ROUND(K2192*L2192,2)</f>
        <v>886</v>
      </c>
    </row>
    <row r="2193" spans="1:13" x14ac:dyDescent="0.25">
      <c r="A2193" s="29"/>
      <c r="B2193" s="29"/>
      <c r="C2193" s="29"/>
      <c r="D2193" s="30"/>
      <c r="E2193" s="29"/>
      <c r="F2193" s="29"/>
      <c r="G2193" s="29"/>
      <c r="H2193" s="29"/>
      <c r="I2193" s="29"/>
      <c r="J2193" s="29"/>
      <c r="K2193" s="29"/>
      <c r="L2193" s="29"/>
      <c r="M2193" s="50"/>
    </row>
    <row r="2194" spans="1:13" collapsed="1" x14ac:dyDescent="0.25">
      <c r="A2194" s="7" t="s">
        <v>600</v>
      </c>
      <c r="B2194" s="7" t="s">
        <v>15</v>
      </c>
      <c r="C2194" s="7" t="s">
        <v>16</v>
      </c>
      <c r="D2194" s="8" t="s">
        <v>601</v>
      </c>
      <c r="E2194" s="9"/>
      <c r="F2194" s="9"/>
      <c r="G2194" s="9"/>
      <c r="H2194" s="9"/>
      <c r="I2194" s="9"/>
      <c r="J2194" s="9"/>
      <c r="K2194" s="10">
        <f>K2264</f>
        <v>1</v>
      </c>
      <c r="L2194" s="11">
        <f>L2264</f>
        <v>5722.2</v>
      </c>
      <c r="M2194" s="45">
        <f>M2264</f>
        <v>5722.2</v>
      </c>
    </row>
    <row r="2195" spans="1:13" x14ac:dyDescent="0.25">
      <c r="A2195" s="12" t="s">
        <v>602</v>
      </c>
      <c r="B2195" s="12" t="s">
        <v>15</v>
      </c>
      <c r="C2195" s="12" t="s">
        <v>16</v>
      </c>
      <c r="D2195" s="13" t="s">
        <v>19</v>
      </c>
      <c r="E2195" s="14"/>
      <c r="F2195" s="14"/>
      <c r="G2195" s="14"/>
      <c r="H2195" s="14"/>
      <c r="I2195" s="14"/>
      <c r="J2195" s="14"/>
      <c r="K2195" s="15">
        <f>K2262</f>
        <v>1</v>
      </c>
      <c r="L2195" s="16">
        <f>L2262</f>
        <v>5722.2</v>
      </c>
      <c r="M2195" s="46">
        <f>M2262</f>
        <v>5722.2</v>
      </c>
    </row>
    <row r="2196" spans="1:13" x14ac:dyDescent="0.25">
      <c r="A2196" s="17" t="s">
        <v>332</v>
      </c>
      <c r="B2196" s="18" t="s">
        <v>21</v>
      </c>
      <c r="C2196" s="18" t="s">
        <v>29</v>
      </c>
      <c r="D2196" s="19" t="s">
        <v>333</v>
      </c>
      <c r="E2196" s="20"/>
      <c r="F2196" s="20"/>
      <c r="G2196" s="20"/>
      <c r="H2196" s="20"/>
      <c r="I2196" s="20"/>
      <c r="J2196" s="20"/>
      <c r="K2196" s="21">
        <f>K2199</f>
        <v>4</v>
      </c>
      <c r="L2196" s="22">
        <f>L2199</f>
        <v>31.65</v>
      </c>
      <c r="M2196" s="47">
        <f>M2199</f>
        <v>126.6</v>
      </c>
    </row>
    <row r="2197" spans="1:13" ht="45" x14ac:dyDescent="0.25">
      <c r="A2197" s="20"/>
      <c r="B2197" s="20"/>
      <c r="C2197" s="20"/>
      <c r="D2197" s="19" t="s">
        <v>334</v>
      </c>
      <c r="E2197" s="20"/>
      <c r="F2197" s="20"/>
      <c r="G2197" s="20"/>
      <c r="H2197" s="20"/>
      <c r="I2197" s="20"/>
      <c r="J2197" s="20"/>
      <c r="K2197" s="20"/>
      <c r="L2197" s="20"/>
      <c r="M2197" s="48"/>
    </row>
    <row r="2198" spans="1:13" x14ac:dyDescent="0.25">
      <c r="A2198" s="20"/>
      <c r="B2198" s="20"/>
      <c r="C2198" s="20"/>
      <c r="D2198" s="23"/>
      <c r="E2198" s="18" t="s">
        <v>412</v>
      </c>
      <c r="F2198" s="24">
        <v>2</v>
      </c>
      <c r="G2198" s="25">
        <v>2</v>
      </c>
      <c r="H2198" s="25">
        <v>0</v>
      </c>
      <c r="I2198" s="25">
        <v>0</v>
      </c>
      <c r="J2198" s="22">
        <f>OR(F2198&lt;&gt;0,G2198&lt;&gt;0,H2198&lt;&gt;0,I2198&lt;&gt;0)*(F2198 + (F2198 = 0))*(G2198 + (G2198 = 0))*(H2198 + (H2198 = 0))*(I2198 + (I2198 = 0))</f>
        <v>4</v>
      </c>
      <c r="K2198" s="20"/>
      <c r="L2198" s="20"/>
      <c r="M2198" s="48"/>
    </row>
    <row r="2199" spans="1:13" x14ac:dyDescent="0.25">
      <c r="A2199" s="20"/>
      <c r="B2199" s="20"/>
      <c r="C2199" s="20"/>
      <c r="D2199" s="23"/>
      <c r="E2199" s="20"/>
      <c r="F2199" s="20"/>
      <c r="G2199" s="20"/>
      <c r="H2199" s="20"/>
      <c r="I2199" s="20"/>
      <c r="J2199" s="26" t="s">
        <v>335</v>
      </c>
      <c r="K2199" s="27">
        <f>J2198</f>
        <v>4</v>
      </c>
      <c r="L2199" s="25">
        <v>31.65</v>
      </c>
      <c r="M2199" s="49">
        <f>ROUND(K2199*L2199,2)</f>
        <v>126.6</v>
      </c>
    </row>
    <row r="2200" spans="1:13" x14ac:dyDescent="0.25">
      <c r="A2200" s="29"/>
      <c r="B2200" s="29"/>
      <c r="C2200" s="29"/>
      <c r="D2200" s="30"/>
      <c r="E2200" s="29"/>
      <c r="F2200" s="29"/>
      <c r="G2200" s="29"/>
      <c r="H2200" s="29"/>
      <c r="I2200" s="29"/>
      <c r="J2200" s="29"/>
      <c r="K2200" s="29"/>
      <c r="L2200" s="29"/>
      <c r="M2200" s="50"/>
    </row>
    <row r="2201" spans="1:13" x14ac:dyDescent="0.25">
      <c r="A2201" s="17" t="s">
        <v>409</v>
      </c>
      <c r="B2201" s="18" t="s">
        <v>21</v>
      </c>
      <c r="C2201" s="18" t="s">
        <v>29</v>
      </c>
      <c r="D2201" s="19" t="s">
        <v>410</v>
      </c>
      <c r="E2201" s="20"/>
      <c r="F2201" s="20"/>
      <c r="G2201" s="20"/>
      <c r="H2201" s="20"/>
      <c r="I2201" s="20"/>
      <c r="J2201" s="20"/>
      <c r="K2201" s="21">
        <f>K2205</f>
        <v>50.17</v>
      </c>
      <c r="L2201" s="22">
        <f>L2205</f>
        <v>10.55</v>
      </c>
      <c r="M2201" s="47">
        <f>M2205</f>
        <v>529.29</v>
      </c>
    </row>
    <row r="2202" spans="1:13" ht="45" x14ac:dyDescent="0.25">
      <c r="A2202" s="20"/>
      <c r="B2202" s="20"/>
      <c r="C2202" s="20"/>
      <c r="D2202" s="19" t="s">
        <v>411</v>
      </c>
      <c r="E2202" s="20"/>
      <c r="F2202" s="20"/>
      <c r="G2202" s="20"/>
      <c r="H2202" s="20"/>
      <c r="I2202" s="20"/>
      <c r="J2202" s="20"/>
      <c r="K2202" s="20"/>
      <c r="L2202" s="20"/>
      <c r="M2202" s="48"/>
    </row>
    <row r="2203" spans="1:13" x14ac:dyDescent="0.25">
      <c r="A2203" s="20"/>
      <c r="B2203" s="20"/>
      <c r="C2203" s="20"/>
      <c r="D2203" s="23"/>
      <c r="E2203" s="18" t="s">
        <v>71</v>
      </c>
      <c r="F2203" s="24">
        <v>0</v>
      </c>
      <c r="G2203" s="25">
        <v>46.17</v>
      </c>
      <c r="H2203" s="25">
        <v>0</v>
      </c>
      <c r="I2203" s="25">
        <v>0</v>
      </c>
      <c r="J2203" s="22">
        <f>OR(F2203&lt;&gt;0,G2203&lt;&gt;0,H2203&lt;&gt;0,I2203&lt;&gt;0)*(F2203 + (F2203 = 0))*(G2203 + (G2203 = 0))*(H2203 + (H2203 = 0))*(I2203 + (I2203 = 0))</f>
        <v>46.17</v>
      </c>
      <c r="K2203" s="20"/>
      <c r="L2203" s="20"/>
      <c r="M2203" s="48"/>
    </row>
    <row r="2204" spans="1:13" x14ac:dyDescent="0.25">
      <c r="A2204" s="20"/>
      <c r="B2204" s="20"/>
      <c r="C2204" s="20"/>
      <c r="D2204" s="23"/>
      <c r="E2204" s="18" t="s">
        <v>412</v>
      </c>
      <c r="F2204" s="24">
        <v>2</v>
      </c>
      <c r="G2204" s="25">
        <v>2</v>
      </c>
      <c r="H2204" s="25">
        <v>0</v>
      </c>
      <c r="I2204" s="25">
        <v>0</v>
      </c>
      <c r="J2204" s="22">
        <f>OR(F2204&lt;&gt;0,G2204&lt;&gt;0,H2204&lt;&gt;0,I2204&lt;&gt;0)*(F2204 + (F2204 = 0))*(G2204 + (G2204 = 0))*(H2204 + (H2204 = 0))*(I2204 + (I2204 = 0))</f>
        <v>4</v>
      </c>
      <c r="K2204" s="20"/>
      <c r="L2204" s="20"/>
      <c r="M2204" s="48"/>
    </row>
    <row r="2205" spans="1:13" x14ac:dyDescent="0.25">
      <c r="A2205" s="20"/>
      <c r="B2205" s="20"/>
      <c r="C2205" s="20"/>
      <c r="D2205" s="23"/>
      <c r="E2205" s="20"/>
      <c r="F2205" s="20"/>
      <c r="G2205" s="20"/>
      <c r="H2205" s="20"/>
      <c r="I2205" s="20"/>
      <c r="J2205" s="26" t="s">
        <v>413</v>
      </c>
      <c r="K2205" s="27">
        <f>SUM(J2203:J2204)</f>
        <v>50.17</v>
      </c>
      <c r="L2205" s="25">
        <v>10.55</v>
      </c>
      <c r="M2205" s="49">
        <f>ROUND(K2205*L2205,2)</f>
        <v>529.29</v>
      </c>
    </row>
    <row r="2206" spans="1:13" x14ac:dyDescent="0.25">
      <c r="A2206" s="29"/>
      <c r="B2206" s="29"/>
      <c r="C2206" s="29"/>
      <c r="D2206" s="30"/>
      <c r="E2206" s="29"/>
      <c r="F2206" s="29"/>
      <c r="G2206" s="29"/>
      <c r="H2206" s="29"/>
      <c r="I2206" s="29"/>
      <c r="J2206" s="29"/>
      <c r="K2206" s="29"/>
      <c r="L2206" s="29"/>
      <c r="M2206" s="50"/>
    </row>
    <row r="2207" spans="1:13" x14ac:dyDescent="0.25">
      <c r="A2207" s="17" t="s">
        <v>276</v>
      </c>
      <c r="B2207" s="18" t="s">
        <v>21</v>
      </c>
      <c r="C2207" s="18" t="s">
        <v>59</v>
      </c>
      <c r="D2207" s="19" t="s">
        <v>277</v>
      </c>
      <c r="E2207" s="20"/>
      <c r="F2207" s="20"/>
      <c r="G2207" s="20"/>
      <c r="H2207" s="20"/>
      <c r="I2207" s="20"/>
      <c r="J2207" s="20"/>
      <c r="K2207" s="21">
        <f>K2210</f>
        <v>0.26</v>
      </c>
      <c r="L2207" s="22">
        <f>L2210</f>
        <v>150</v>
      </c>
      <c r="M2207" s="47">
        <f>M2210</f>
        <v>39</v>
      </c>
    </row>
    <row r="2208" spans="1:13" ht="45" x14ac:dyDescent="0.25">
      <c r="A2208" s="20"/>
      <c r="B2208" s="20"/>
      <c r="C2208" s="20"/>
      <c r="D2208" s="19" t="s">
        <v>278</v>
      </c>
      <c r="E2208" s="20"/>
      <c r="F2208" s="20"/>
      <c r="G2208" s="20"/>
      <c r="H2208" s="20"/>
      <c r="I2208" s="20"/>
      <c r="J2208" s="20"/>
      <c r="K2208" s="20"/>
      <c r="L2208" s="20"/>
      <c r="M2208" s="48"/>
    </row>
    <row r="2209" spans="1:13" x14ac:dyDescent="0.25">
      <c r="A2209" s="20"/>
      <c r="B2209" s="20"/>
      <c r="C2209" s="20"/>
      <c r="D2209" s="23"/>
      <c r="E2209" s="18" t="s">
        <v>603</v>
      </c>
      <c r="F2209" s="24">
        <v>1</v>
      </c>
      <c r="G2209" s="25">
        <v>1</v>
      </c>
      <c r="H2209" s="25">
        <v>0.26</v>
      </c>
      <c r="I2209" s="25">
        <v>0</v>
      </c>
      <c r="J2209" s="22">
        <f>OR(F2209&lt;&gt;0,G2209&lt;&gt;0,H2209&lt;&gt;0,I2209&lt;&gt;0)*(F2209 + (F2209 = 0))*(G2209 + (G2209 = 0))*(H2209 + (H2209 = 0))*(I2209 + (I2209 = 0))</f>
        <v>0.26</v>
      </c>
      <c r="K2209" s="20"/>
      <c r="L2209" s="20"/>
      <c r="M2209" s="48"/>
    </row>
    <row r="2210" spans="1:13" x14ac:dyDescent="0.25">
      <c r="A2210" s="20"/>
      <c r="B2210" s="20"/>
      <c r="C2210" s="20"/>
      <c r="D2210" s="23"/>
      <c r="E2210" s="20"/>
      <c r="F2210" s="20"/>
      <c r="G2210" s="20"/>
      <c r="H2210" s="20"/>
      <c r="I2210" s="20"/>
      <c r="J2210" s="26" t="s">
        <v>279</v>
      </c>
      <c r="K2210" s="27">
        <f>J2209</f>
        <v>0.26</v>
      </c>
      <c r="L2210" s="25">
        <v>150</v>
      </c>
      <c r="M2210" s="49">
        <f>ROUND(K2210*L2210,2)</f>
        <v>39</v>
      </c>
    </row>
    <row r="2211" spans="1:13" x14ac:dyDescent="0.25">
      <c r="A2211" s="29"/>
      <c r="B2211" s="29"/>
      <c r="C2211" s="29"/>
      <c r="D2211" s="30"/>
      <c r="E2211" s="29"/>
      <c r="F2211" s="29"/>
      <c r="G2211" s="29"/>
      <c r="H2211" s="29"/>
      <c r="I2211" s="29"/>
      <c r="J2211" s="29"/>
      <c r="K2211" s="29"/>
      <c r="L2211" s="29"/>
      <c r="M2211" s="50"/>
    </row>
    <row r="2212" spans="1:13" x14ac:dyDescent="0.25">
      <c r="A2212" s="17" t="s">
        <v>82</v>
      </c>
      <c r="B2212" s="18" t="s">
        <v>21</v>
      </c>
      <c r="C2212" s="18" t="s">
        <v>29</v>
      </c>
      <c r="D2212" s="19" t="s">
        <v>83</v>
      </c>
      <c r="E2212" s="20"/>
      <c r="F2212" s="20"/>
      <c r="G2212" s="20"/>
      <c r="H2212" s="20"/>
      <c r="I2212" s="20"/>
      <c r="J2212" s="20"/>
      <c r="K2212" s="21">
        <f>K2215</f>
        <v>1.7</v>
      </c>
      <c r="L2212" s="22">
        <f>L2215</f>
        <v>157.01</v>
      </c>
      <c r="M2212" s="47">
        <f>M2215</f>
        <v>266.92</v>
      </c>
    </row>
    <row r="2213" spans="1:13" ht="67.5" x14ac:dyDescent="0.25">
      <c r="A2213" s="20"/>
      <c r="B2213" s="20"/>
      <c r="C2213" s="20"/>
      <c r="D2213" s="19" t="s">
        <v>84</v>
      </c>
      <c r="E2213" s="20"/>
      <c r="F2213" s="20"/>
      <c r="G2213" s="20"/>
      <c r="H2213" s="20"/>
      <c r="I2213" s="20"/>
      <c r="J2213" s="20"/>
      <c r="K2213" s="20"/>
      <c r="L2213" s="20"/>
      <c r="M2213" s="48"/>
    </row>
    <row r="2214" spans="1:13" x14ac:dyDescent="0.25">
      <c r="A2214" s="20"/>
      <c r="B2214" s="20"/>
      <c r="C2214" s="20"/>
      <c r="D2214" s="23"/>
      <c r="E2214" s="18" t="s">
        <v>71</v>
      </c>
      <c r="F2214" s="24">
        <v>1</v>
      </c>
      <c r="G2214" s="25">
        <v>1.7</v>
      </c>
      <c r="H2214" s="25">
        <v>0</v>
      </c>
      <c r="I2214" s="25">
        <v>0</v>
      </c>
      <c r="J2214" s="22">
        <f>OR(F2214&lt;&gt;0,G2214&lt;&gt;0,H2214&lt;&gt;0,I2214&lt;&gt;0)*(F2214 + (F2214 = 0))*(G2214 + (G2214 = 0))*(H2214 + (H2214 = 0))*(I2214 + (I2214 = 0))</f>
        <v>1.7</v>
      </c>
      <c r="K2214" s="20"/>
      <c r="L2214" s="20"/>
      <c r="M2214" s="48"/>
    </row>
    <row r="2215" spans="1:13" x14ac:dyDescent="0.25">
      <c r="A2215" s="20"/>
      <c r="B2215" s="20"/>
      <c r="C2215" s="20"/>
      <c r="D2215" s="23"/>
      <c r="E2215" s="20"/>
      <c r="F2215" s="20"/>
      <c r="G2215" s="20"/>
      <c r="H2215" s="20"/>
      <c r="I2215" s="20"/>
      <c r="J2215" s="26" t="s">
        <v>85</v>
      </c>
      <c r="K2215" s="27">
        <f>J2214</f>
        <v>1.7</v>
      </c>
      <c r="L2215" s="25">
        <v>157.01</v>
      </c>
      <c r="M2215" s="49">
        <f>ROUND(K2215*L2215,2)</f>
        <v>266.92</v>
      </c>
    </row>
    <row r="2216" spans="1:13" x14ac:dyDescent="0.25">
      <c r="A2216" s="29"/>
      <c r="B2216" s="29"/>
      <c r="C2216" s="29"/>
      <c r="D2216" s="30"/>
      <c r="E2216" s="29"/>
      <c r="F2216" s="29"/>
      <c r="G2216" s="29"/>
      <c r="H2216" s="29"/>
      <c r="I2216" s="29"/>
      <c r="J2216" s="29"/>
      <c r="K2216" s="29"/>
      <c r="L2216" s="29"/>
      <c r="M2216" s="50"/>
    </row>
    <row r="2217" spans="1:13" x14ac:dyDescent="0.25">
      <c r="A2217" s="17" t="s">
        <v>202</v>
      </c>
      <c r="B2217" s="18" t="s">
        <v>21</v>
      </c>
      <c r="C2217" s="18" t="s">
        <v>29</v>
      </c>
      <c r="D2217" s="19" t="s">
        <v>203</v>
      </c>
      <c r="E2217" s="20"/>
      <c r="F2217" s="20"/>
      <c r="G2217" s="20"/>
      <c r="H2217" s="20"/>
      <c r="I2217" s="20"/>
      <c r="J2217" s="20"/>
      <c r="K2217" s="21">
        <f>K2221</f>
        <v>4.0999999999999996</v>
      </c>
      <c r="L2217" s="22">
        <f>L2221</f>
        <v>188.41</v>
      </c>
      <c r="M2217" s="47">
        <f>M2221</f>
        <v>772.48</v>
      </c>
    </row>
    <row r="2218" spans="1:13" ht="78.75" x14ac:dyDescent="0.25">
      <c r="A2218" s="20"/>
      <c r="B2218" s="20"/>
      <c r="C2218" s="20"/>
      <c r="D2218" s="19" t="s">
        <v>204</v>
      </c>
      <c r="E2218" s="20"/>
      <c r="F2218" s="20"/>
      <c r="G2218" s="20"/>
      <c r="H2218" s="20"/>
      <c r="I2218" s="20"/>
      <c r="J2218" s="20"/>
      <c r="K2218" s="20"/>
      <c r="L2218" s="20"/>
      <c r="M2218" s="48"/>
    </row>
    <row r="2219" spans="1:13" x14ac:dyDescent="0.25">
      <c r="A2219" s="20"/>
      <c r="B2219" s="20"/>
      <c r="C2219" s="20"/>
      <c r="D2219" s="23"/>
      <c r="E2219" s="18" t="s">
        <v>412</v>
      </c>
      <c r="F2219" s="24">
        <v>2</v>
      </c>
      <c r="G2219" s="25">
        <v>2</v>
      </c>
      <c r="H2219" s="25">
        <v>0</v>
      </c>
      <c r="I2219" s="25">
        <v>0</v>
      </c>
      <c r="J2219" s="22">
        <f>OR(F2219&lt;&gt;0,G2219&lt;&gt;0,H2219&lt;&gt;0,I2219&lt;&gt;0)*(F2219 + (F2219 = 0))*(G2219 + (G2219 = 0))*(H2219 + (H2219 = 0))*(I2219 + (I2219 = 0))</f>
        <v>4</v>
      </c>
      <c r="K2219" s="20"/>
      <c r="L2219" s="20"/>
      <c r="M2219" s="48"/>
    </row>
    <row r="2220" spans="1:13" x14ac:dyDescent="0.25">
      <c r="A2220" s="20"/>
      <c r="B2220" s="20"/>
      <c r="C2220" s="20"/>
      <c r="D2220" s="23"/>
      <c r="E2220" s="18" t="s">
        <v>603</v>
      </c>
      <c r="F2220" s="24">
        <v>1</v>
      </c>
      <c r="G2220" s="25">
        <v>0.1</v>
      </c>
      <c r="H2220" s="25">
        <v>0</v>
      </c>
      <c r="I2220" s="25">
        <v>0</v>
      </c>
      <c r="J2220" s="22">
        <f>OR(F2220&lt;&gt;0,G2220&lt;&gt;0,H2220&lt;&gt;0,I2220&lt;&gt;0)*(F2220 + (F2220 = 0))*(G2220 + (G2220 = 0))*(H2220 + (H2220 = 0))*(I2220 + (I2220 = 0))</f>
        <v>0.1</v>
      </c>
      <c r="K2220" s="20"/>
      <c r="L2220" s="20"/>
      <c r="M2220" s="48"/>
    </row>
    <row r="2221" spans="1:13" x14ac:dyDescent="0.25">
      <c r="A2221" s="20"/>
      <c r="B2221" s="20"/>
      <c r="C2221" s="20"/>
      <c r="D2221" s="23"/>
      <c r="E2221" s="20"/>
      <c r="F2221" s="20"/>
      <c r="G2221" s="20"/>
      <c r="H2221" s="20"/>
      <c r="I2221" s="20"/>
      <c r="J2221" s="26" t="s">
        <v>209</v>
      </c>
      <c r="K2221" s="27">
        <f>SUM(J2219:J2220)</f>
        <v>4.0999999999999996</v>
      </c>
      <c r="L2221" s="25">
        <v>188.41</v>
      </c>
      <c r="M2221" s="49">
        <f>ROUND(K2221*L2221,2)</f>
        <v>772.48</v>
      </c>
    </row>
    <row r="2222" spans="1:13" x14ac:dyDescent="0.25">
      <c r="A2222" s="29"/>
      <c r="B2222" s="29"/>
      <c r="C2222" s="29"/>
      <c r="D2222" s="30"/>
      <c r="E2222" s="29"/>
      <c r="F2222" s="29"/>
      <c r="G2222" s="29"/>
      <c r="H2222" s="29"/>
      <c r="I2222" s="29"/>
      <c r="J2222" s="29"/>
      <c r="K2222" s="29"/>
      <c r="L2222" s="29"/>
      <c r="M2222" s="50"/>
    </row>
    <row r="2223" spans="1:13" x14ac:dyDescent="0.25">
      <c r="A2223" s="17" t="s">
        <v>436</v>
      </c>
      <c r="B2223" s="18" t="s">
        <v>21</v>
      </c>
      <c r="C2223" s="18" t="s">
        <v>59</v>
      </c>
      <c r="D2223" s="19" t="s">
        <v>437</v>
      </c>
      <c r="E2223" s="20"/>
      <c r="F2223" s="20"/>
      <c r="G2223" s="20"/>
      <c r="H2223" s="20"/>
      <c r="I2223" s="20"/>
      <c r="J2223" s="20"/>
      <c r="K2223" s="21">
        <f>K2226</f>
        <v>4.4000000000000004</v>
      </c>
      <c r="L2223" s="22">
        <f>L2226</f>
        <v>244.93</v>
      </c>
      <c r="M2223" s="47">
        <f>M2226</f>
        <v>1077.69</v>
      </c>
    </row>
    <row r="2224" spans="1:13" ht="67.5" x14ac:dyDescent="0.25">
      <c r="A2224" s="20"/>
      <c r="B2224" s="20"/>
      <c r="C2224" s="20"/>
      <c r="D2224" s="19" t="s">
        <v>438</v>
      </c>
      <c r="E2224" s="20"/>
      <c r="F2224" s="20"/>
      <c r="G2224" s="20"/>
      <c r="H2224" s="20"/>
      <c r="I2224" s="20"/>
      <c r="J2224" s="20"/>
      <c r="K2224" s="20"/>
      <c r="L2224" s="20"/>
      <c r="M2224" s="48"/>
    </row>
    <row r="2225" spans="1:13" x14ac:dyDescent="0.25">
      <c r="A2225" s="20"/>
      <c r="B2225" s="20"/>
      <c r="C2225" s="20"/>
      <c r="D2225" s="23"/>
      <c r="E2225" s="18" t="s">
        <v>412</v>
      </c>
      <c r="F2225" s="24">
        <v>2</v>
      </c>
      <c r="G2225" s="25">
        <v>2</v>
      </c>
      <c r="H2225" s="25">
        <v>0</v>
      </c>
      <c r="I2225" s="25">
        <v>1.1000000000000001</v>
      </c>
      <c r="J2225" s="22">
        <f>OR(F2225&lt;&gt;0,G2225&lt;&gt;0,H2225&lt;&gt;0,I2225&lt;&gt;0)*(F2225 + (F2225 = 0))*(G2225 + (G2225 = 0))*(H2225 + (H2225 = 0))*(I2225 + (I2225 = 0))</f>
        <v>4.4000000000000004</v>
      </c>
      <c r="K2225" s="20"/>
      <c r="L2225" s="20"/>
      <c r="M2225" s="48"/>
    </row>
    <row r="2226" spans="1:13" x14ac:dyDescent="0.25">
      <c r="A2226" s="20"/>
      <c r="B2226" s="20"/>
      <c r="C2226" s="20"/>
      <c r="D2226" s="23"/>
      <c r="E2226" s="20"/>
      <c r="F2226" s="20"/>
      <c r="G2226" s="20"/>
      <c r="H2226" s="20"/>
      <c r="I2226" s="20"/>
      <c r="J2226" s="26" t="s">
        <v>439</v>
      </c>
      <c r="K2226" s="27">
        <f>J2225</f>
        <v>4.4000000000000004</v>
      </c>
      <c r="L2226" s="25">
        <v>244.93</v>
      </c>
      <c r="M2226" s="49">
        <f>ROUND(K2226*L2226,2)</f>
        <v>1077.69</v>
      </c>
    </row>
    <row r="2227" spans="1:13" x14ac:dyDescent="0.25">
      <c r="A2227" s="29"/>
      <c r="B2227" s="29"/>
      <c r="C2227" s="29"/>
      <c r="D2227" s="30"/>
      <c r="E2227" s="29"/>
      <c r="F2227" s="29"/>
      <c r="G2227" s="29"/>
      <c r="H2227" s="29"/>
      <c r="I2227" s="29"/>
      <c r="J2227" s="29"/>
      <c r="K2227" s="29"/>
      <c r="L2227" s="29"/>
      <c r="M2227" s="50"/>
    </row>
    <row r="2228" spans="1:13" x14ac:dyDescent="0.25">
      <c r="A2228" s="17" t="s">
        <v>28</v>
      </c>
      <c r="B2228" s="18" t="s">
        <v>21</v>
      </c>
      <c r="C2228" s="18" t="s">
        <v>29</v>
      </c>
      <c r="D2228" s="19" t="s">
        <v>30</v>
      </c>
      <c r="E2228" s="20"/>
      <c r="F2228" s="20"/>
      <c r="G2228" s="20"/>
      <c r="H2228" s="20"/>
      <c r="I2228" s="20"/>
      <c r="J2228" s="20"/>
      <c r="K2228" s="21">
        <f>K2231</f>
        <v>46.17</v>
      </c>
      <c r="L2228" s="22">
        <f>L2231</f>
        <v>29.99</v>
      </c>
      <c r="M2228" s="47">
        <f>M2231</f>
        <v>1384.64</v>
      </c>
    </row>
    <row r="2229" spans="1:13" ht="45" x14ac:dyDescent="0.25">
      <c r="A2229" s="20"/>
      <c r="B2229" s="20"/>
      <c r="C2229" s="20"/>
      <c r="D2229" s="19" t="s">
        <v>31</v>
      </c>
      <c r="E2229" s="20"/>
      <c r="F2229" s="20"/>
      <c r="G2229" s="20"/>
      <c r="H2229" s="20"/>
      <c r="I2229" s="20"/>
      <c r="J2229" s="20"/>
      <c r="K2229" s="20"/>
      <c r="L2229" s="20"/>
      <c r="M2229" s="48"/>
    </row>
    <row r="2230" spans="1:13" x14ac:dyDescent="0.25">
      <c r="A2230" s="20"/>
      <c r="B2230" s="20"/>
      <c r="C2230" s="20"/>
      <c r="D2230" s="23"/>
      <c r="E2230" s="18" t="s">
        <v>71</v>
      </c>
      <c r="F2230" s="24">
        <v>1</v>
      </c>
      <c r="G2230" s="25">
        <v>46.17</v>
      </c>
      <c r="H2230" s="25">
        <v>0</v>
      </c>
      <c r="I2230" s="25">
        <v>0</v>
      </c>
      <c r="J2230" s="22">
        <f>OR(F2230&lt;&gt;0,G2230&lt;&gt;0,H2230&lt;&gt;0,I2230&lt;&gt;0)*(F2230 + (F2230 = 0))*(G2230 + (G2230 = 0))*(H2230 + (H2230 = 0))*(I2230 + (I2230 = 0))</f>
        <v>46.17</v>
      </c>
      <c r="K2230" s="20"/>
      <c r="L2230" s="20"/>
      <c r="M2230" s="48"/>
    </row>
    <row r="2231" spans="1:13" x14ac:dyDescent="0.25">
      <c r="A2231" s="20"/>
      <c r="B2231" s="20"/>
      <c r="C2231" s="20"/>
      <c r="D2231" s="23"/>
      <c r="E2231" s="20"/>
      <c r="F2231" s="20"/>
      <c r="G2231" s="20"/>
      <c r="H2231" s="20"/>
      <c r="I2231" s="20"/>
      <c r="J2231" s="26" t="s">
        <v>33</v>
      </c>
      <c r="K2231" s="27">
        <f>J2230</f>
        <v>46.17</v>
      </c>
      <c r="L2231" s="25">
        <v>29.99</v>
      </c>
      <c r="M2231" s="49">
        <f>ROUND(K2231*L2231,2)</f>
        <v>1384.64</v>
      </c>
    </row>
    <row r="2232" spans="1:13" x14ac:dyDescent="0.25">
      <c r="A2232" s="29"/>
      <c r="B2232" s="29"/>
      <c r="C2232" s="29"/>
      <c r="D2232" s="30"/>
      <c r="E2232" s="29"/>
      <c r="F2232" s="29"/>
      <c r="G2232" s="29"/>
      <c r="H2232" s="29"/>
      <c r="I2232" s="29"/>
      <c r="J2232" s="29"/>
      <c r="K2232" s="29"/>
      <c r="L2232" s="29"/>
      <c r="M2232" s="50"/>
    </row>
    <row r="2233" spans="1:13" ht="22.5" x14ac:dyDescent="0.25">
      <c r="A2233" s="17" t="s">
        <v>88</v>
      </c>
      <c r="B2233" s="18" t="s">
        <v>21</v>
      </c>
      <c r="C2233" s="18" t="s">
        <v>59</v>
      </c>
      <c r="D2233" s="19" t="s">
        <v>89</v>
      </c>
      <c r="E2233" s="20"/>
      <c r="F2233" s="20"/>
      <c r="G2233" s="20"/>
      <c r="H2233" s="20"/>
      <c r="I2233" s="20"/>
      <c r="J2233" s="20"/>
      <c r="K2233" s="21">
        <f>K2238</f>
        <v>0.95</v>
      </c>
      <c r="L2233" s="22">
        <f>L2238</f>
        <v>340.51</v>
      </c>
      <c r="M2233" s="47">
        <f>M2238</f>
        <v>323.48</v>
      </c>
    </row>
    <row r="2234" spans="1:13" ht="78.75" x14ac:dyDescent="0.25">
      <c r="A2234" s="20"/>
      <c r="B2234" s="20"/>
      <c r="C2234" s="20"/>
      <c r="D2234" s="19" t="s">
        <v>90</v>
      </c>
      <c r="E2234" s="20"/>
      <c r="F2234" s="20"/>
      <c r="G2234" s="20"/>
      <c r="H2234" s="20"/>
      <c r="I2234" s="20"/>
      <c r="J2234" s="20"/>
      <c r="K2234" s="20"/>
      <c r="L2234" s="20"/>
      <c r="M2234" s="48"/>
    </row>
    <row r="2235" spans="1:13" x14ac:dyDescent="0.25">
      <c r="A2235" s="20"/>
      <c r="B2235" s="20"/>
      <c r="C2235" s="20"/>
      <c r="D2235" s="23"/>
      <c r="E2235" s="18" t="s">
        <v>32</v>
      </c>
      <c r="F2235" s="24">
        <v>10</v>
      </c>
      <c r="G2235" s="25">
        <v>0.33</v>
      </c>
      <c r="H2235" s="25">
        <v>0.19</v>
      </c>
      <c r="I2235" s="25">
        <v>0</v>
      </c>
      <c r="J2235" s="22">
        <f>OR(F2235&lt;&gt;0,G2235&lt;&gt;0,H2235&lt;&gt;0,I2235&lt;&gt;0)*(F2235 + (F2235 = 0))*(G2235 + (G2235 = 0))*(H2235 + (H2235 = 0))*(I2235 + (I2235 = 0))</f>
        <v>0.63</v>
      </c>
      <c r="K2235" s="20"/>
      <c r="L2235" s="20"/>
      <c r="M2235" s="48"/>
    </row>
    <row r="2236" spans="1:13" x14ac:dyDescent="0.25">
      <c r="A2236" s="20"/>
      <c r="B2236" s="20"/>
      <c r="C2236" s="20"/>
      <c r="D2236" s="23"/>
      <c r="E2236" s="18" t="s">
        <v>16</v>
      </c>
      <c r="F2236" s="24">
        <v>1</v>
      </c>
      <c r="G2236" s="25">
        <v>0.25</v>
      </c>
      <c r="H2236" s="25">
        <v>0.31</v>
      </c>
      <c r="I2236" s="25">
        <v>0</v>
      </c>
      <c r="J2236" s="22">
        <f>OR(F2236&lt;&gt;0,G2236&lt;&gt;0,H2236&lt;&gt;0,I2236&lt;&gt;0)*(F2236 + (F2236 = 0))*(G2236 + (G2236 = 0))*(H2236 + (H2236 = 0))*(I2236 + (I2236 = 0))</f>
        <v>0.08</v>
      </c>
      <c r="K2236" s="20"/>
      <c r="L2236" s="20"/>
      <c r="M2236" s="48"/>
    </row>
    <row r="2237" spans="1:13" x14ac:dyDescent="0.25">
      <c r="A2237" s="20"/>
      <c r="B2237" s="20"/>
      <c r="C2237" s="20"/>
      <c r="D2237" s="23"/>
      <c r="E2237" s="18" t="s">
        <v>16</v>
      </c>
      <c r="F2237" s="24">
        <v>1</v>
      </c>
      <c r="G2237" s="25">
        <v>0.25</v>
      </c>
      <c r="H2237" s="25">
        <v>0.94</v>
      </c>
      <c r="I2237" s="25">
        <v>0</v>
      </c>
      <c r="J2237" s="22">
        <f>OR(F2237&lt;&gt;0,G2237&lt;&gt;0,H2237&lt;&gt;0,I2237&lt;&gt;0)*(F2237 + (F2237 = 0))*(G2237 + (G2237 = 0))*(H2237 + (H2237 = 0))*(I2237 + (I2237 = 0))</f>
        <v>0.24</v>
      </c>
      <c r="K2237" s="20"/>
      <c r="L2237" s="20"/>
      <c r="M2237" s="48"/>
    </row>
    <row r="2238" spans="1:13" x14ac:dyDescent="0.25">
      <c r="A2238" s="20"/>
      <c r="B2238" s="20"/>
      <c r="C2238" s="20"/>
      <c r="D2238" s="23"/>
      <c r="E2238" s="20"/>
      <c r="F2238" s="20"/>
      <c r="G2238" s="20"/>
      <c r="H2238" s="20"/>
      <c r="I2238" s="20"/>
      <c r="J2238" s="26" t="s">
        <v>92</v>
      </c>
      <c r="K2238" s="27">
        <f>SUM(J2235:J2237)</f>
        <v>0.95</v>
      </c>
      <c r="L2238" s="25">
        <v>340.51</v>
      </c>
      <c r="M2238" s="49">
        <f>ROUND(K2238*L2238,2)</f>
        <v>323.48</v>
      </c>
    </row>
    <row r="2239" spans="1:13" x14ac:dyDescent="0.25">
      <c r="A2239" s="29"/>
      <c r="B2239" s="29"/>
      <c r="C2239" s="29"/>
      <c r="D2239" s="30"/>
      <c r="E2239" s="29"/>
      <c r="F2239" s="29"/>
      <c r="G2239" s="29"/>
      <c r="H2239" s="29"/>
      <c r="I2239" s="29"/>
      <c r="J2239" s="29"/>
      <c r="K2239" s="29"/>
      <c r="L2239" s="29"/>
      <c r="M2239" s="50"/>
    </row>
    <row r="2240" spans="1:13" ht="22.5" x14ac:dyDescent="0.25">
      <c r="A2240" s="17" t="s">
        <v>182</v>
      </c>
      <c r="B2240" s="18" t="s">
        <v>21</v>
      </c>
      <c r="C2240" s="18" t="s">
        <v>59</v>
      </c>
      <c r="D2240" s="19" t="s">
        <v>183</v>
      </c>
      <c r="E2240" s="20"/>
      <c r="F2240" s="20"/>
      <c r="G2240" s="20"/>
      <c r="H2240" s="20"/>
      <c r="I2240" s="20"/>
      <c r="J2240" s="20"/>
      <c r="K2240" s="21">
        <f>K2245</f>
        <v>3.45</v>
      </c>
      <c r="L2240" s="22">
        <f>L2245</f>
        <v>302.68</v>
      </c>
      <c r="M2240" s="47">
        <f>M2245</f>
        <v>1044.25</v>
      </c>
    </row>
    <row r="2241" spans="1:13" ht="78.75" x14ac:dyDescent="0.25">
      <c r="A2241" s="20"/>
      <c r="B2241" s="20"/>
      <c r="C2241" s="20"/>
      <c r="D2241" s="19" t="s">
        <v>184</v>
      </c>
      <c r="E2241" s="20"/>
      <c r="F2241" s="20"/>
      <c r="G2241" s="20"/>
      <c r="H2241" s="20"/>
      <c r="I2241" s="20"/>
      <c r="J2241" s="20"/>
      <c r="K2241" s="20"/>
      <c r="L2241" s="20"/>
      <c r="M2241" s="48"/>
    </row>
    <row r="2242" spans="1:13" x14ac:dyDescent="0.25">
      <c r="A2242" s="20"/>
      <c r="B2242" s="20"/>
      <c r="C2242" s="20"/>
      <c r="D2242" s="23"/>
      <c r="E2242" s="18" t="s">
        <v>42</v>
      </c>
      <c r="F2242" s="24">
        <v>2.6</v>
      </c>
      <c r="G2242" s="25">
        <v>0.7</v>
      </c>
      <c r="H2242" s="25">
        <v>0</v>
      </c>
      <c r="I2242" s="25">
        <v>0</v>
      </c>
      <c r="J2242" s="22">
        <f>OR(F2242&lt;&gt;0,G2242&lt;&gt;0,H2242&lt;&gt;0,I2242&lt;&gt;0)*(F2242 + (F2242 = 0))*(G2242 + (G2242 = 0))*(H2242 + (H2242 = 0))*(I2242 + (I2242 = 0))</f>
        <v>1.82</v>
      </c>
      <c r="K2242" s="20"/>
      <c r="L2242" s="20"/>
      <c r="M2242" s="48"/>
    </row>
    <row r="2243" spans="1:13" x14ac:dyDescent="0.25">
      <c r="A2243" s="20"/>
      <c r="B2243" s="20"/>
      <c r="C2243" s="20"/>
      <c r="D2243" s="23"/>
      <c r="E2243" s="18" t="s">
        <v>326</v>
      </c>
      <c r="F2243" s="24">
        <v>1</v>
      </c>
      <c r="G2243" s="25">
        <v>0.9</v>
      </c>
      <c r="H2243" s="25">
        <v>0.1</v>
      </c>
      <c r="I2243" s="25">
        <v>0</v>
      </c>
      <c r="J2243" s="22">
        <f>OR(F2243&lt;&gt;0,G2243&lt;&gt;0,H2243&lt;&gt;0,I2243&lt;&gt;0)*(F2243 + (F2243 = 0))*(G2243 + (G2243 = 0))*(H2243 + (H2243 = 0))*(I2243 + (I2243 = 0))</f>
        <v>0.09</v>
      </c>
      <c r="K2243" s="20"/>
      <c r="L2243" s="20"/>
      <c r="M2243" s="48"/>
    </row>
    <row r="2244" spans="1:13" x14ac:dyDescent="0.25">
      <c r="A2244" s="20"/>
      <c r="B2244" s="20"/>
      <c r="C2244" s="20"/>
      <c r="D2244" s="23"/>
      <c r="E2244" s="18" t="s">
        <v>16</v>
      </c>
      <c r="F2244" s="24">
        <v>1</v>
      </c>
      <c r="G2244" s="25">
        <v>2.8</v>
      </c>
      <c r="H2244" s="25">
        <v>0.55000000000000004</v>
      </c>
      <c r="I2244" s="25">
        <v>0</v>
      </c>
      <c r="J2244" s="22">
        <f>OR(F2244&lt;&gt;0,G2244&lt;&gt;0,H2244&lt;&gt;0,I2244&lt;&gt;0)*(F2244 + (F2244 = 0))*(G2244 + (G2244 = 0))*(H2244 + (H2244 = 0))*(I2244 + (I2244 = 0))</f>
        <v>1.54</v>
      </c>
      <c r="K2244" s="20"/>
      <c r="L2244" s="20"/>
      <c r="M2244" s="48"/>
    </row>
    <row r="2245" spans="1:13" x14ac:dyDescent="0.25">
      <c r="A2245" s="20"/>
      <c r="B2245" s="20"/>
      <c r="C2245" s="20"/>
      <c r="D2245" s="23"/>
      <c r="E2245" s="20"/>
      <c r="F2245" s="20"/>
      <c r="G2245" s="20"/>
      <c r="H2245" s="20"/>
      <c r="I2245" s="20"/>
      <c r="J2245" s="26" t="s">
        <v>186</v>
      </c>
      <c r="K2245" s="27">
        <f>SUM(J2242:J2244)</f>
        <v>3.45</v>
      </c>
      <c r="L2245" s="25">
        <v>302.68</v>
      </c>
      <c r="M2245" s="49">
        <f>ROUND(K2245*L2245,2)</f>
        <v>1044.25</v>
      </c>
    </row>
    <row r="2246" spans="1:13" x14ac:dyDescent="0.25">
      <c r="A2246" s="29"/>
      <c r="B2246" s="29"/>
      <c r="C2246" s="29"/>
      <c r="D2246" s="30"/>
      <c r="E2246" s="29"/>
      <c r="F2246" s="29"/>
      <c r="G2246" s="29"/>
      <c r="H2246" s="29"/>
      <c r="I2246" s="29"/>
      <c r="J2246" s="29"/>
      <c r="K2246" s="29"/>
      <c r="L2246" s="29"/>
      <c r="M2246" s="50"/>
    </row>
    <row r="2247" spans="1:13" x14ac:dyDescent="0.25">
      <c r="A2247" s="17" t="s">
        <v>68</v>
      </c>
      <c r="B2247" s="18" t="s">
        <v>21</v>
      </c>
      <c r="C2247" s="18" t="s">
        <v>59</v>
      </c>
      <c r="D2247" s="19" t="s">
        <v>69</v>
      </c>
      <c r="E2247" s="20"/>
      <c r="F2247" s="20"/>
      <c r="G2247" s="20"/>
      <c r="H2247" s="20"/>
      <c r="I2247" s="20"/>
      <c r="J2247" s="20"/>
      <c r="K2247" s="21">
        <f>K2250</f>
        <v>0.23</v>
      </c>
      <c r="L2247" s="22">
        <f>L2250</f>
        <v>70</v>
      </c>
      <c r="M2247" s="47">
        <f>M2250</f>
        <v>16.100000000000001</v>
      </c>
    </row>
    <row r="2248" spans="1:13" ht="90" x14ac:dyDescent="0.25">
      <c r="A2248" s="20"/>
      <c r="B2248" s="20"/>
      <c r="C2248" s="20"/>
      <c r="D2248" s="19" t="s">
        <v>70</v>
      </c>
      <c r="E2248" s="20"/>
      <c r="F2248" s="20"/>
      <c r="G2248" s="20"/>
      <c r="H2248" s="20"/>
      <c r="I2248" s="20"/>
      <c r="J2248" s="20"/>
      <c r="K2248" s="20"/>
      <c r="L2248" s="20"/>
      <c r="M2248" s="48"/>
    </row>
    <row r="2249" spans="1:13" x14ac:dyDescent="0.25">
      <c r="A2249" s="20"/>
      <c r="B2249" s="20"/>
      <c r="C2249" s="20"/>
      <c r="D2249" s="23"/>
      <c r="E2249" s="18" t="s">
        <v>280</v>
      </c>
      <c r="F2249" s="24">
        <v>1</v>
      </c>
      <c r="G2249" s="25">
        <v>1.17</v>
      </c>
      <c r="H2249" s="25">
        <v>0.2</v>
      </c>
      <c r="I2249" s="25">
        <v>0</v>
      </c>
      <c r="J2249" s="22">
        <f>OR(F2249&lt;&gt;0,G2249&lt;&gt;0,H2249&lt;&gt;0,I2249&lt;&gt;0)*(F2249 + (F2249 = 0))*(G2249 + (G2249 = 0))*(H2249 + (H2249 = 0))*(I2249 + (I2249 = 0))</f>
        <v>0.23</v>
      </c>
      <c r="K2249" s="20"/>
      <c r="L2249" s="20"/>
      <c r="M2249" s="48"/>
    </row>
    <row r="2250" spans="1:13" x14ac:dyDescent="0.25">
      <c r="A2250" s="20"/>
      <c r="B2250" s="20"/>
      <c r="C2250" s="20"/>
      <c r="D2250" s="23"/>
      <c r="E2250" s="20"/>
      <c r="F2250" s="20"/>
      <c r="G2250" s="20"/>
      <c r="H2250" s="20"/>
      <c r="I2250" s="20"/>
      <c r="J2250" s="26" t="s">
        <v>72</v>
      </c>
      <c r="K2250" s="27">
        <f>J2249</f>
        <v>0.23</v>
      </c>
      <c r="L2250" s="25">
        <v>70</v>
      </c>
      <c r="M2250" s="49">
        <f>ROUND(K2250*L2250,2)</f>
        <v>16.100000000000001</v>
      </c>
    </row>
    <row r="2251" spans="1:13" x14ac:dyDescent="0.25">
      <c r="A2251" s="29"/>
      <c r="B2251" s="29"/>
      <c r="C2251" s="29"/>
      <c r="D2251" s="30"/>
      <c r="E2251" s="29"/>
      <c r="F2251" s="29"/>
      <c r="G2251" s="29"/>
      <c r="H2251" s="29"/>
      <c r="I2251" s="29"/>
      <c r="J2251" s="29"/>
      <c r="K2251" s="29"/>
      <c r="L2251" s="29"/>
      <c r="M2251" s="50"/>
    </row>
    <row r="2252" spans="1:13" x14ac:dyDescent="0.25">
      <c r="A2252" s="17" t="s">
        <v>451</v>
      </c>
      <c r="B2252" s="18" t="s">
        <v>21</v>
      </c>
      <c r="C2252" s="18" t="s">
        <v>59</v>
      </c>
      <c r="D2252" s="19" t="s">
        <v>452</v>
      </c>
      <c r="E2252" s="20"/>
      <c r="F2252" s="20"/>
      <c r="G2252" s="20"/>
      <c r="H2252" s="20"/>
      <c r="I2252" s="20"/>
      <c r="J2252" s="20"/>
      <c r="K2252" s="21">
        <f>K2255</f>
        <v>0.19</v>
      </c>
      <c r="L2252" s="22">
        <f>L2255</f>
        <v>325</v>
      </c>
      <c r="M2252" s="47">
        <f>M2255</f>
        <v>61.75</v>
      </c>
    </row>
    <row r="2253" spans="1:13" ht="45" x14ac:dyDescent="0.25">
      <c r="A2253" s="20"/>
      <c r="B2253" s="20"/>
      <c r="C2253" s="20"/>
      <c r="D2253" s="19" t="s">
        <v>453</v>
      </c>
      <c r="E2253" s="20"/>
      <c r="F2253" s="20"/>
      <c r="G2253" s="20"/>
      <c r="H2253" s="20"/>
      <c r="I2253" s="20"/>
      <c r="J2253" s="20"/>
      <c r="K2253" s="20"/>
      <c r="L2253" s="20"/>
      <c r="M2253" s="48"/>
    </row>
    <row r="2254" spans="1:13" x14ac:dyDescent="0.25">
      <c r="A2254" s="20"/>
      <c r="B2254" s="20"/>
      <c r="C2254" s="20"/>
      <c r="D2254" s="23"/>
      <c r="E2254" s="18" t="s">
        <v>42</v>
      </c>
      <c r="F2254" s="24">
        <v>1</v>
      </c>
      <c r="G2254" s="25">
        <v>0.3</v>
      </c>
      <c r="H2254" s="25">
        <v>0.63</v>
      </c>
      <c r="I2254" s="25">
        <v>0</v>
      </c>
      <c r="J2254" s="22">
        <f>OR(F2254&lt;&gt;0,G2254&lt;&gt;0,H2254&lt;&gt;0,I2254&lt;&gt;0)*(F2254 + (F2254 = 0))*(G2254 + (G2254 = 0))*(H2254 + (H2254 = 0))*(I2254 + (I2254 = 0))</f>
        <v>0.19</v>
      </c>
      <c r="K2254" s="20"/>
      <c r="L2254" s="20"/>
      <c r="M2254" s="48"/>
    </row>
    <row r="2255" spans="1:13" x14ac:dyDescent="0.25">
      <c r="A2255" s="20"/>
      <c r="B2255" s="20"/>
      <c r="C2255" s="20"/>
      <c r="D2255" s="23"/>
      <c r="E2255" s="20"/>
      <c r="F2255" s="20"/>
      <c r="G2255" s="20"/>
      <c r="H2255" s="20"/>
      <c r="I2255" s="20"/>
      <c r="J2255" s="26" t="s">
        <v>558</v>
      </c>
      <c r="K2255" s="27">
        <f>J2254</f>
        <v>0.19</v>
      </c>
      <c r="L2255" s="25">
        <v>325</v>
      </c>
      <c r="M2255" s="49">
        <f>ROUND(K2255*L2255,2)</f>
        <v>61.75</v>
      </c>
    </row>
    <row r="2256" spans="1:13" x14ac:dyDescent="0.25">
      <c r="A2256" s="29"/>
      <c r="B2256" s="29"/>
      <c r="C2256" s="29"/>
      <c r="D2256" s="30"/>
      <c r="E2256" s="29"/>
      <c r="F2256" s="29"/>
      <c r="G2256" s="29"/>
      <c r="H2256" s="29"/>
      <c r="I2256" s="29"/>
      <c r="J2256" s="29"/>
      <c r="K2256" s="29"/>
      <c r="L2256" s="29"/>
      <c r="M2256" s="50"/>
    </row>
    <row r="2257" spans="1:13" x14ac:dyDescent="0.25">
      <c r="A2257" s="17" t="s">
        <v>471</v>
      </c>
      <c r="B2257" s="18" t="s">
        <v>21</v>
      </c>
      <c r="C2257" s="18" t="s">
        <v>113</v>
      </c>
      <c r="D2257" s="19" t="s">
        <v>472</v>
      </c>
      <c r="E2257" s="20"/>
      <c r="F2257" s="20"/>
      <c r="G2257" s="20"/>
      <c r="H2257" s="20"/>
      <c r="I2257" s="20"/>
      <c r="J2257" s="20"/>
      <c r="K2257" s="21">
        <f>K2260</f>
        <v>4</v>
      </c>
      <c r="L2257" s="22">
        <f>L2260</f>
        <v>20</v>
      </c>
      <c r="M2257" s="47">
        <f>M2260</f>
        <v>80</v>
      </c>
    </row>
    <row r="2258" spans="1:13" ht="22.5" x14ac:dyDescent="0.25">
      <c r="A2258" s="20"/>
      <c r="B2258" s="20"/>
      <c r="C2258" s="20"/>
      <c r="D2258" s="19" t="s">
        <v>473</v>
      </c>
      <c r="E2258" s="20"/>
      <c r="F2258" s="20"/>
      <c r="G2258" s="20"/>
      <c r="H2258" s="20"/>
      <c r="I2258" s="20"/>
      <c r="J2258" s="20"/>
      <c r="K2258" s="20"/>
      <c r="L2258" s="20"/>
      <c r="M2258" s="48"/>
    </row>
    <row r="2259" spans="1:13" x14ac:dyDescent="0.25">
      <c r="A2259" s="20"/>
      <c r="B2259" s="20"/>
      <c r="C2259" s="20"/>
      <c r="D2259" s="23"/>
      <c r="E2259" s="18" t="s">
        <v>288</v>
      </c>
      <c r="F2259" s="24">
        <v>4</v>
      </c>
      <c r="G2259" s="25">
        <v>0</v>
      </c>
      <c r="H2259" s="25">
        <v>0</v>
      </c>
      <c r="I2259" s="25">
        <v>0</v>
      </c>
      <c r="J2259" s="22">
        <f>OR(F2259&lt;&gt;0,G2259&lt;&gt;0,H2259&lt;&gt;0,I2259&lt;&gt;0)*(F2259 + (F2259 = 0))*(G2259 + (G2259 = 0))*(H2259 + (H2259 = 0))*(I2259 + (I2259 = 0))</f>
        <v>4</v>
      </c>
      <c r="K2259" s="20"/>
      <c r="L2259" s="20"/>
      <c r="M2259" s="48"/>
    </row>
    <row r="2260" spans="1:13" x14ac:dyDescent="0.25">
      <c r="A2260" s="20"/>
      <c r="B2260" s="20"/>
      <c r="C2260" s="20"/>
      <c r="D2260" s="23"/>
      <c r="E2260" s="20"/>
      <c r="F2260" s="20"/>
      <c r="G2260" s="20"/>
      <c r="H2260" s="20"/>
      <c r="I2260" s="20"/>
      <c r="J2260" s="26" t="s">
        <v>475</v>
      </c>
      <c r="K2260" s="27">
        <f>J2259</f>
        <v>4</v>
      </c>
      <c r="L2260" s="25">
        <v>20</v>
      </c>
      <c r="M2260" s="49">
        <f>ROUND(K2260*L2260,2)</f>
        <v>80</v>
      </c>
    </row>
    <row r="2261" spans="1:13" x14ac:dyDescent="0.25">
      <c r="A2261" s="29"/>
      <c r="B2261" s="29"/>
      <c r="C2261" s="29"/>
      <c r="D2261" s="30"/>
      <c r="E2261" s="29"/>
      <c r="F2261" s="29"/>
      <c r="G2261" s="29"/>
      <c r="H2261" s="29"/>
      <c r="I2261" s="29"/>
      <c r="J2261" s="29"/>
      <c r="K2261" s="29"/>
      <c r="L2261" s="29"/>
      <c r="M2261" s="50"/>
    </row>
    <row r="2262" spans="1:13" x14ac:dyDescent="0.25">
      <c r="A2262" s="20"/>
      <c r="B2262" s="20"/>
      <c r="C2262" s="20"/>
      <c r="D2262" s="23"/>
      <c r="E2262" s="20"/>
      <c r="F2262" s="20"/>
      <c r="G2262" s="20"/>
      <c r="H2262" s="20"/>
      <c r="I2262" s="20"/>
      <c r="J2262" s="26" t="s">
        <v>604</v>
      </c>
      <c r="K2262" s="31">
        <v>1</v>
      </c>
      <c r="L2262" s="28">
        <f>M2196+M2201+M2207+M2212+M2217+M2223+M2228+M2233+M2240+M2247+M2252+M2257</f>
        <v>5722.2</v>
      </c>
      <c r="M2262" s="49">
        <f>ROUND(K2262*L2262,2)</f>
        <v>5722.2</v>
      </c>
    </row>
    <row r="2263" spans="1:13" x14ac:dyDescent="0.25">
      <c r="A2263" s="29"/>
      <c r="B2263" s="29"/>
      <c r="C2263" s="29"/>
      <c r="D2263" s="30"/>
      <c r="E2263" s="29"/>
      <c r="F2263" s="29"/>
      <c r="G2263" s="29"/>
      <c r="H2263" s="29"/>
      <c r="I2263" s="29"/>
      <c r="J2263" s="29"/>
      <c r="K2263" s="29"/>
      <c r="L2263" s="29"/>
      <c r="M2263" s="50"/>
    </row>
    <row r="2264" spans="1:13" x14ac:dyDescent="0.25">
      <c r="A2264" s="20"/>
      <c r="B2264" s="20"/>
      <c r="C2264" s="20"/>
      <c r="D2264" s="23"/>
      <c r="E2264" s="20"/>
      <c r="F2264" s="20"/>
      <c r="G2264" s="20"/>
      <c r="H2264" s="20"/>
      <c r="I2264" s="20"/>
      <c r="J2264" s="26" t="s">
        <v>605</v>
      </c>
      <c r="K2264" s="32">
        <v>1</v>
      </c>
      <c r="L2264" s="28">
        <f>M2195</f>
        <v>5722.2</v>
      </c>
      <c r="M2264" s="49">
        <f>ROUND(K2264*L2264,2)</f>
        <v>5722.2</v>
      </c>
    </row>
    <row r="2265" spans="1:13" x14ac:dyDescent="0.25">
      <c r="A2265" s="29"/>
      <c r="B2265" s="29"/>
      <c r="C2265" s="29"/>
      <c r="D2265" s="30"/>
      <c r="E2265" s="29"/>
      <c r="F2265" s="29"/>
      <c r="G2265" s="29"/>
      <c r="H2265" s="29"/>
      <c r="I2265" s="29"/>
      <c r="J2265" s="29"/>
      <c r="K2265" s="29"/>
      <c r="L2265" s="29"/>
      <c r="M2265" s="50"/>
    </row>
    <row r="2266" spans="1:13" collapsed="1" x14ac:dyDescent="0.25">
      <c r="A2266" s="7" t="s">
        <v>606</v>
      </c>
      <c r="B2266" s="7" t="s">
        <v>15</v>
      </c>
      <c r="C2266" s="7" t="s">
        <v>16</v>
      </c>
      <c r="D2266" s="8" t="s">
        <v>607</v>
      </c>
      <c r="E2266" s="9"/>
      <c r="F2266" s="9"/>
      <c r="G2266" s="9"/>
      <c r="H2266" s="9"/>
      <c r="I2266" s="9"/>
      <c r="J2266" s="9"/>
      <c r="K2266" s="10">
        <f>K2298</f>
        <v>1</v>
      </c>
      <c r="L2266" s="11">
        <f>L2298</f>
        <v>1303.73</v>
      </c>
      <c r="M2266" s="45">
        <f>M2298</f>
        <v>1303.73</v>
      </c>
    </row>
    <row r="2267" spans="1:13" x14ac:dyDescent="0.25">
      <c r="A2267" s="12" t="s">
        <v>608</v>
      </c>
      <c r="B2267" s="12" t="s">
        <v>15</v>
      </c>
      <c r="C2267" s="12" t="s">
        <v>16</v>
      </c>
      <c r="D2267" s="13" t="s">
        <v>19</v>
      </c>
      <c r="E2267" s="14"/>
      <c r="F2267" s="14"/>
      <c r="G2267" s="14"/>
      <c r="H2267" s="14"/>
      <c r="I2267" s="14"/>
      <c r="J2267" s="14"/>
      <c r="K2267" s="15">
        <f>K2296</f>
        <v>1</v>
      </c>
      <c r="L2267" s="16">
        <f>L2296</f>
        <v>1303.73</v>
      </c>
      <c r="M2267" s="46">
        <f>M2296</f>
        <v>1303.73</v>
      </c>
    </row>
    <row r="2268" spans="1:13" x14ac:dyDescent="0.25">
      <c r="A2268" s="17" t="s">
        <v>285</v>
      </c>
      <c r="B2268" s="18" t="s">
        <v>21</v>
      </c>
      <c r="C2268" s="18" t="s">
        <v>59</v>
      </c>
      <c r="D2268" s="19" t="s">
        <v>286</v>
      </c>
      <c r="E2268" s="20"/>
      <c r="F2268" s="20"/>
      <c r="G2268" s="20"/>
      <c r="H2268" s="20"/>
      <c r="I2268" s="20"/>
      <c r="J2268" s="20"/>
      <c r="K2268" s="21">
        <f>K2272</f>
        <v>0.47</v>
      </c>
      <c r="L2268" s="22">
        <f>L2272</f>
        <v>90</v>
      </c>
      <c r="M2268" s="47">
        <f>M2272</f>
        <v>42.3</v>
      </c>
    </row>
    <row r="2269" spans="1:13" ht="45" x14ac:dyDescent="0.25">
      <c r="A2269" s="20"/>
      <c r="B2269" s="20"/>
      <c r="C2269" s="20"/>
      <c r="D2269" s="19" t="s">
        <v>287</v>
      </c>
      <c r="E2269" s="20"/>
      <c r="F2269" s="20"/>
      <c r="G2269" s="20"/>
      <c r="H2269" s="20"/>
      <c r="I2269" s="20"/>
      <c r="J2269" s="20"/>
      <c r="K2269" s="20"/>
      <c r="L2269" s="20"/>
      <c r="M2269" s="48"/>
    </row>
    <row r="2270" spans="1:13" x14ac:dyDescent="0.25">
      <c r="A2270" s="20"/>
      <c r="B2270" s="20"/>
      <c r="C2270" s="20"/>
      <c r="D2270" s="23"/>
      <c r="E2270" s="18" t="s">
        <v>32</v>
      </c>
      <c r="F2270" s="24">
        <v>1</v>
      </c>
      <c r="G2270" s="25">
        <v>0.1</v>
      </c>
      <c r="H2270" s="25">
        <v>0</v>
      </c>
      <c r="I2270" s="25">
        <v>0</v>
      </c>
      <c r="J2270" s="22">
        <f>OR(F2270&lt;&gt;0,G2270&lt;&gt;0,H2270&lt;&gt;0,I2270&lt;&gt;0)*(F2270 + (F2270 = 0))*(G2270 + (G2270 = 0))*(H2270 + (H2270 = 0))*(I2270 + (I2270 = 0))</f>
        <v>0.1</v>
      </c>
      <c r="K2270" s="20"/>
      <c r="L2270" s="20"/>
      <c r="M2270" s="48"/>
    </row>
    <row r="2271" spans="1:13" x14ac:dyDescent="0.25">
      <c r="A2271" s="20"/>
      <c r="B2271" s="20"/>
      <c r="C2271" s="20"/>
      <c r="D2271" s="23"/>
      <c r="E2271" s="18" t="s">
        <v>16</v>
      </c>
      <c r="F2271" s="24">
        <v>1</v>
      </c>
      <c r="G2271" s="25">
        <v>1.1000000000000001</v>
      </c>
      <c r="H2271" s="25">
        <v>0.34</v>
      </c>
      <c r="I2271" s="25">
        <v>0</v>
      </c>
      <c r="J2271" s="22">
        <f>OR(F2271&lt;&gt;0,G2271&lt;&gt;0,H2271&lt;&gt;0,I2271&lt;&gt;0)*(F2271 + (F2271 = 0))*(G2271 + (G2271 = 0))*(H2271 + (H2271 = 0))*(I2271 + (I2271 = 0))</f>
        <v>0.37</v>
      </c>
      <c r="K2271" s="20"/>
      <c r="L2271" s="20"/>
      <c r="M2271" s="48"/>
    </row>
    <row r="2272" spans="1:13" x14ac:dyDescent="0.25">
      <c r="A2272" s="20"/>
      <c r="B2272" s="20"/>
      <c r="C2272" s="20"/>
      <c r="D2272" s="23"/>
      <c r="E2272" s="20"/>
      <c r="F2272" s="20"/>
      <c r="G2272" s="20"/>
      <c r="H2272" s="20"/>
      <c r="I2272" s="20"/>
      <c r="J2272" s="26" t="s">
        <v>291</v>
      </c>
      <c r="K2272" s="27">
        <f>SUM(J2270:J2271)</f>
        <v>0.47</v>
      </c>
      <c r="L2272" s="25">
        <v>90</v>
      </c>
      <c r="M2272" s="49">
        <f>ROUND(K2272*L2272,2)</f>
        <v>42.3</v>
      </c>
    </row>
    <row r="2273" spans="1:13" x14ac:dyDescent="0.25">
      <c r="A2273" s="29"/>
      <c r="B2273" s="29"/>
      <c r="C2273" s="29"/>
      <c r="D2273" s="30"/>
      <c r="E2273" s="29"/>
      <c r="F2273" s="29"/>
      <c r="G2273" s="29"/>
      <c r="H2273" s="29"/>
      <c r="I2273" s="29"/>
      <c r="J2273" s="29"/>
      <c r="K2273" s="29"/>
      <c r="L2273" s="29"/>
      <c r="M2273" s="50"/>
    </row>
    <row r="2274" spans="1:13" x14ac:dyDescent="0.25">
      <c r="A2274" s="17" t="s">
        <v>187</v>
      </c>
      <c r="B2274" s="18" t="s">
        <v>21</v>
      </c>
      <c r="C2274" s="18" t="s">
        <v>64</v>
      </c>
      <c r="D2274" s="19" t="s">
        <v>188</v>
      </c>
      <c r="E2274" s="20"/>
      <c r="F2274" s="20"/>
      <c r="G2274" s="20"/>
      <c r="H2274" s="20"/>
      <c r="I2274" s="20"/>
      <c r="J2274" s="20"/>
      <c r="K2274" s="21">
        <f>K2277</f>
        <v>2</v>
      </c>
      <c r="L2274" s="22">
        <f>L2277</f>
        <v>114.25</v>
      </c>
      <c r="M2274" s="47">
        <f>M2277</f>
        <v>228.5</v>
      </c>
    </row>
    <row r="2275" spans="1:13" ht="67.5" x14ac:dyDescent="0.25">
      <c r="A2275" s="20"/>
      <c r="B2275" s="20"/>
      <c r="C2275" s="20"/>
      <c r="D2275" s="19" t="s">
        <v>189</v>
      </c>
      <c r="E2275" s="20"/>
      <c r="F2275" s="20"/>
      <c r="G2275" s="20"/>
      <c r="H2275" s="20"/>
      <c r="I2275" s="20"/>
      <c r="J2275" s="20"/>
      <c r="K2275" s="20"/>
      <c r="L2275" s="20"/>
      <c r="M2275" s="48"/>
    </row>
    <row r="2276" spans="1:13" x14ac:dyDescent="0.25">
      <c r="A2276" s="20"/>
      <c r="B2276" s="20"/>
      <c r="C2276" s="20"/>
      <c r="D2276" s="23"/>
      <c r="E2276" s="18" t="s">
        <v>42</v>
      </c>
      <c r="F2276" s="24">
        <v>2</v>
      </c>
      <c r="G2276" s="25">
        <v>0</v>
      </c>
      <c r="H2276" s="25">
        <v>0</v>
      </c>
      <c r="I2276" s="25">
        <v>0</v>
      </c>
      <c r="J2276" s="22">
        <f>OR(F2276&lt;&gt;0,G2276&lt;&gt;0,H2276&lt;&gt;0,I2276&lt;&gt;0)*(F2276 + (F2276 = 0))*(G2276 + (G2276 = 0))*(H2276 + (H2276 = 0))*(I2276 + (I2276 = 0))</f>
        <v>2</v>
      </c>
      <c r="K2276" s="20"/>
      <c r="L2276" s="20"/>
      <c r="M2276" s="48"/>
    </row>
    <row r="2277" spans="1:13" x14ac:dyDescent="0.25">
      <c r="A2277" s="20"/>
      <c r="B2277" s="20"/>
      <c r="C2277" s="20"/>
      <c r="D2277" s="23"/>
      <c r="E2277" s="20"/>
      <c r="F2277" s="20"/>
      <c r="G2277" s="20"/>
      <c r="H2277" s="20"/>
      <c r="I2277" s="20"/>
      <c r="J2277" s="26" t="s">
        <v>190</v>
      </c>
      <c r="K2277" s="27">
        <f>J2276</f>
        <v>2</v>
      </c>
      <c r="L2277" s="25">
        <v>114.25</v>
      </c>
      <c r="M2277" s="49">
        <f>ROUND(K2277*L2277,2)</f>
        <v>228.5</v>
      </c>
    </row>
    <row r="2278" spans="1:13" x14ac:dyDescent="0.25">
      <c r="A2278" s="29"/>
      <c r="B2278" s="29"/>
      <c r="C2278" s="29"/>
      <c r="D2278" s="30"/>
      <c r="E2278" s="29"/>
      <c r="F2278" s="29"/>
      <c r="G2278" s="29"/>
      <c r="H2278" s="29"/>
      <c r="I2278" s="29"/>
      <c r="J2278" s="29"/>
      <c r="K2278" s="29"/>
      <c r="L2278" s="29"/>
      <c r="M2278" s="50"/>
    </row>
    <row r="2279" spans="1:13" ht="22.5" x14ac:dyDescent="0.25">
      <c r="A2279" s="17" t="s">
        <v>182</v>
      </c>
      <c r="B2279" s="18" t="s">
        <v>21</v>
      </c>
      <c r="C2279" s="18" t="s">
        <v>59</v>
      </c>
      <c r="D2279" s="19" t="s">
        <v>183</v>
      </c>
      <c r="E2279" s="20"/>
      <c r="F2279" s="20"/>
      <c r="G2279" s="20"/>
      <c r="H2279" s="20"/>
      <c r="I2279" s="20"/>
      <c r="J2279" s="20"/>
      <c r="K2279" s="21">
        <f>K2282</f>
        <v>0.3</v>
      </c>
      <c r="L2279" s="22">
        <f>L2282</f>
        <v>302.68</v>
      </c>
      <c r="M2279" s="47">
        <f>M2282</f>
        <v>90.8</v>
      </c>
    </row>
    <row r="2280" spans="1:13" ht="78.75" x14ac:dyDescent="0.25">
      <c r="A2280" s="20"/>
      <c r="B2280" s="20"/>
      <c r="C2280" s="20"/>
      <c r="D2280" s="19" t="s">
        <v>184</v>
      </c>
      <c r="E2280" s="20"/>
      <c r="F2280" s="20"/>
      <c r="G2280" s="20"/>
      <c r="H2280" s="20"/>
      <c r="I2280" s="20"/>
      <c r="J2280" s="20"/>
      <c r="K2280" s="20"/>
      <c r="L2280" s="20"/>
      <c r="M2280" s="48"/>
    </row>
    <row r="2281" spans="1:13" x14ac:dyDescent="0.25">
      <c r="A2281" s="20"/>
      <c r="B2281" s="20"/>
      <c r="C2281" s="20"/>
      <c r="D2281" s="23"/>
      <c r="E2281" s="18" t="s">
        <v>280</v>
      </c>
      <c r="F2281" s="24">
        <v>2</v>
      </c>
      <c r="G2281" s="25">
        <v>0.5</v>
      </c>
      <c r="H2281" s="25">
        <v>0.3</v>
      </c>
      <c r="I2281" s="25">
        <v>0</v>
      </c>
      <c r="J2281" s="22">
        <f>OR(F2281&lt;&gt;0,G2281&lt;&gt;0,H2281&lt;&gt;0,I2281&lt;&gt;0)*(F2281 + (F2281 = 0))*(G2281 + (G2281 = 0))*(H2281 + (H2281 = 0))*(I2281 + (I2281 = 0))</f>
        <v>0.3</v>
      </c>
      <c r="K2281" s="20"/>
      <c r="L2281" s="20"/>
      <c r="M2281" s="48"/>
    </row>
    <row r="2282" spans="1:13" x14ac:dyDescent="0.25">
      <c r="A2282" s="20"/>
      <c r="B2282" s="20"/>
      <c r="C2282" s="20"/>
      <c r="D2282" s="23"/>
      <c r="E2282" s="20"/>
      <c r="F2282" s="20"/>
      <c r="G2282" s="20"/>
      <c r="H2282" s="20"/>
      <c r="I2282" s="20"/>
      <c r="J2282" s="26" t="s">
        <v>186</v>
      </c>
      <c r="K2282" s="27">
        <f>J2281</f>
        <v>0.3</v>
      </c>
      <c r="L2282" s="25">
        <v>302.68</v>
      </c>
      <c r="M2282" s="49">
        <f>ROUND(K2282*L2282,2)</f>
        <v>90.8</v>
      </c>
    </row>
    <row r="2283" spans="1:13" x14ac:dyDescent="0.25">
      <c r="A2283" s="29"/>
      <c r="B2283" s="29"/>
      <c r="C2283" s="29"/>
      <c r="D2283" s="30"/>
      <c r="E2283" s="29"/>
      <c r="F2283" s="29"/>
      <c r="G2283" s="29"/>
      <c r="H2283" s="29"/>
      <c r="I2283" s="29"/>
      <c r="J2283" s="29"/>
      <c r="K2283" s="29"/>
      <c r="L2283" s="29"/>
      <c r="M2283" s="50"/>
    </row>
    <row r="2284" spans="1:13" x14ac:dyDescent="0.25">
      <c r="A2284" s="17" t="s">
        <v>34</v>
      </c>
      <c r="B2284" s="18" t="s">
        <v>21</v>
      </c>
      <c r="C2284" s="18" t="s">
        <v>22</v>
      </c>
      <c r="D2284" s="19" t="s">
        <v>35</v>
      </c>
      <c r="E2284" s="20"/>
      <c r="F2284" s="20"/>
      <c r="G2284" s="20"/>
      <c r="H2284" s="20"/>
      <c r="I2284" s="20"/>
      <c r="J2284" s="20"/>
      <c r="K2284" s="21">
        <f>K2288</f>
        <v>32.96</v>
      </c>
      <c r="L2284" s="22">
        <f>L2288</f>
        <v>27.92</v>
      </c>
      <c r="M2284" s="47">
        <f>M2288</f>
        <v>920.24</v>
      </c>
    </row>
    <row r="2285" spans="1:13" ht="33.75" x14ac:dyDescent="0.25">
      <c r="A2285" s="20"/>
      <c r="B2285" s="20"/>
      <c r="C2285" s="20"/>
      <c r="D2285" s="19" t="s">
        <v>36</v>
      </c>
      <c r="E2285" s="20"/>
      <c r="F2285" s="20"/>
      <c r="G2285" s="20"/>
      <c r="H2285" s="20"/>
      <c r="I2285" s="20"/>
      <c r="J2285" s="20"/>
      <c r="K2285" s="20"/>
      <c r="L2285" s="20"/>
      <c r="M2285" s="48"/>
    </row>
    <row r="2286" spans="1:13" x14ac:dyDescent="0.25">
      <c r="A2286" s="20"/>
      <c r="B2286" s="20"/>
      <c r="C2286" s="20"/>
      <c r="D2286" s="23"/>
      <c r="E2286" s="18" t="s">
        <v>280</v>
      </c>
      <c r="F2286" s="24">
        <v>2</v>
      </c>
      <c r="G2286" s="25">
        <v>1.5</v>
      </c>
      <c r="H2286" s="25">
        <v>7.1</v>
      </c>
      <c r="I2286" s="25">
        <v>0</v>
      </c>
      <c r="J2286" s="22">
        <f>OR(F2286&lt;&gt;0,G2286&lt;&gt;0,H2286&lt;&gt;0,I2286&lt;&gt;0)*(F2286 + (F2286 = 0))*(G2286 + (G2286 = 0))*(H2286 + (H2286 = 0))*(I2286 + (I2286 = 0))</f>
        <v>21.3</v>
      </c>
      <c r="K2286" s="20"/>
      <c r="L2286" s="20"/>
      <c r="M2286" s="48"/>
    </row>
    <row r="2287" spans="1:13" x14ac:dyDescent="0.25">
      <c r="A2287" s="20"/>
      <c r="B2287" s="20"/>
      <c r="C2287" s="20"/>
      <c r="D2287" s="23"/>
      <c r="E2287" s="18" t="s">
        <v>71</v>
      </c>
      <c r="F2287" s="24">
        <v>1</v>
      </c>
      <c r="G2287" s="25">
        <v>1.1000000000000001</v>
      </c>
      <c r="H2287" s="25">
        <v>10.6</v>
      </c>
      <c r="I2287" s="25">
        <v>0</v>
      </c>
      <c r="J2287" s="22">
        <f>OR(F2287&lt;&gt;0,G2287&lt;&gt;0,H2287&lt;&gt;0,I2287&lt;&gt;0)*(F2287 + (F2287 = 0))*(G2287 + (G2287 = 0))*(H2287 + (H2287 = 0))*(I2287 + (I2287 = 0))</f>
        <v>11.66</v>
      </c>
      <c r="K2287" s="20"/>
      <c r="L2287" s="20"/>
      <c r="M2287" s="48"/>
    </row>
    <row r="2288" spans="1:13" x14ac:dyDescent="0.25">
      <c r="A2288" s="20"/>
      <c r="B2288" s="20"/>
      <c r="C2288" s="20"/>
      <c r="D2288" s="23"/>
      <c r="E2288" s="20"/>
      <c r="F2288" s="20"/>
      <c r="G2288" s="20"/>
      <c r="H2288" s="20"/>
      <c r="I2288" s="20"/>
      <c r="J2288" s="26" t="s">
        <v>38</v>
      </c>
      <c r="K2288" s="27">
        <f>SUM(J2286:J2287)</f>
        <v>32.96</v>
      </c>
      <c r="L2288" s="25">
        <v>27.92</v>
      </c>
      <c r="M2288" s="49">
        <f>ROUND(K2288*L2288,2)</f>
        <v>920.24</v>
      </c>
    </row>
    <row r="2289" spans="1:13" x14ac:dyDescent="0.25">
      <c r="A2289" s="29"/>
      <c r="B2289" s="29"/>
      <c r="C2289" s="29"/>
      <c r="D2289" s="30"/>
      <c r="E2289" s="29"/>
      <c r="F2289" s="29"/>
      <c r="G2289" s="29"/>
      <c r="H2289" s="29"/>
      <c r="I2289" s="29"/>
      <c r="J2289" s="29"/>
      <c r="K2289" s="29"/>
      <c r="L2289" s="29"/>
      <c r="M2289" s="50"/>
    </row>
    <row r="2290" spans="1:13" x14ac:dyDescent="0.25">
      <c r="A2290" s="17" t="s">
        <v>107</v>
      </c>
      <c r="B2290" s="18" t="s">
        <v>21</v>
      </c>
      <c r="C2290" s="18" t="s">
        <v>22</v>
      </c>
      <c r="D2290" s="19" t="s">
        <v>108</v>
      </c>
      <c r="E2290" s="20"/>
      <c r="F2290" s="20"/>
      <c r="G2290" s="20"/>
      <c r="H2290" s="20"/>
      <c r="I2290" s="20"/>
      <c r="J2290" s="20"/>
      <c r="K2290" s="21">
        <f>K2294</f>
        <v>0.98</v>
      </c>
      <c r="L2290" s="22">
        <f>L2294</f>
        <v>22.34</v>
      </c>
      <c r="M2290" s="47">
        <f>M2294</f>
        <v>21.89</v>
      </c>
    </row>
    <row r="2291" spans="1:13" ht="45" x14ac:dyDescent="0.25">
      <c r="A2291" s="20"/>
      <c r="B2291" s="20"/>
      <c r="C2291" s="20"/>
      <c r="D2291" s="19" t="s">
        <v>109</v>
      </c>
      <c r="E2291" s="20"/>
      <c r="F2291" s="20"/>
      <c r="G2291" s="20"/>
      <c r="H2291" s="20"/>
      <c r="I2291" s="20"/>
      <c r="J2291" s="20"/>
      <c r="K2291" s="20"/>
      <c r="L2291" s="20"/>
      <c r="M2291" s="48"/>
    </row>
    <row r="2292" spans="1:13" x14ac:dyDescent="0.25">
      <c r="A2292" s="20"/>
      <c r="B2292" s="20"/>
      <c r="C2292" s="20"/>
      <c r="D2292" s="23"/>
      <c r="E2292" s="18" t="s">
        <v>280</v>
      </c>
      <c r="F2292" s="24">
        <v>2</v>
      </c>
      <c r="G2292" s="25">
        <v>0.28000000000000003</v>
      </c>
      <c r="H2292" s="25">
        <v>0</v>
      </c>
      <c r="I2292" s="25">
        <v>0</v>
      </c>
      <c r="J2292" s="22">
        <f>OR(F2292&lt;&gt;0,G2292&lt;&gt;0,H2292&lt;&gt;0,I2292&lt;&gt;0)*(F2292 + (F2292 = 0))*(G2292 + (G2292 = 0))*(H2292 + (H2292 = 0))*(I2292 + (I2292 = 0))</f>
        <v>0.56000000000000005</v>
      </c>
      <c r="K2292" s="20"/>
      <c r="L2292" s="20"/>
      <c r="M2292" s="48"/>
    </row>
    <row r="2293" spans="1:13" x14ac:dyDescent="0.25">
      <c r="A2293" s="20"/>
      <c r="B2293" s="20"/>
      <c r="C2293" s="20"/>
      <c r="D2293" s="23"/>
      <c r="E2293" s="18" t="s">
        <v>71</v>
      </c>
      <c r="F2293" s="24">
        <v>1</v>
      </c>
      <c r="G2293" s="25">
        <v>0.42</v>
      </c>
      <c r="H2293" s="25">
        <v>0</v>
      </c>
      <c r="I2293" s="25">
        <v>0</v>
      </c>
      <c r="J2293" s="22">
        <f>OR(F2293&lt;&gt;0,G2293&lt;&gt;0,H2293&lt;&gt;0,I2293&lt;&gt;0)*(F2293 + (F2293 = 0))*(G2293 + (G2293 = 0))*(H2293 + (H2293 = 0))*(I2293 + (I2293 = 0))</f>
        <v>0.42</v>
      </c>
      <c r="K2293" s="20"/>
      <c r="L2293" s="20"/>
      <c r="M2293" s="48"/>
    </row>
    <row r="2294" spans="1:13" x14ac:dyDescent="0.25">
      <c r="A2294" s="20"/>
      <c r="B2294" s="20"/>
      <c r="C2294" s="20"/>
      <c r="D2294" s="23"/>
      <c r="E2294" s="20"/>
      <c r="F2294" s="20"/>
      <c r="G2294" s="20"/>
      <c r="H2294" s="20"/>
      <c r="I2294" s="20"/>
      <c r="J2294" s="26" t="s">
        <v>111</v>
      </c>
      <c r="K2294" s="27">
        <f>SUM(J2292:J2293)</f>
        <v>0.98</v>
      </c>
      <c r="L2294" s="25">
        <v>22.34</v>
      </c>
      <c r="M2294" s="49">
        <f>ROUND(K2294*L2294,2)</f>
        <v>21.89</v>
      </c>
    </row>
    <row r="2295" spans="1:13" x14ac:dyDescent="0.25">
      <c r="A2295" s="29"/>
      <c r="B2295" s="29"/>
      <c r="C2295" s="29"/>
      <c r="D2295" s="30"/>
      <c r="E2295" s="29"/>
      <c r="F2295" s="29"/>
      <c r="G2295" s="29"/>
      <c r="H2295" s="29"/>
      <c r="I2295" s="29"/>
      <c r="J2295" s="29"/>
      <c r="K2295" s="29"/>
      <c r="L2295" s="29"/>
      <c r="M2295" s="50"/>
    </row>
    <row r="2296" spans="1:13" x14ac:dyDescent="0.25">
      <c r="A2296" s="20"/>
      <c r="B2296" s="20"/>
      <c r="C2296" s="20"/>
      <c r="D2296" s="23"/>
      <c r="E2296" s="20"/>
      <c r="F2296" s="20"/>
      <c r="G2296" s="20"/>
      <c r="H2296" s="20"/>
      <c r="I2296" s="20"/>
      <c r="J2296" s="26" t="s">
        <v>609</v>
      </c>
      <c r="K2296" s="31">
        <v>1</v>
      </c>
      <c r="L2296" s="28">
        <f>M2268+M2274+M2279+M2284+M2290</f>
        <v>1303.73</v>
      </c>
      <c r="M2296" s="49">
        <f>ROUND(K2296*L2296,2)</f>
        <v>1303.73</v>
      </c>
    </row>
    <row r="2297" spans="1:13" x14ac:dyDescent="0.25">
      <c r="A2297" s="29"/>
      <c r="B2297" s="29"/>
      <c r="C2297" s="29"/>
      <c r="D2297" s="30"/>
      <c r="E2297" s="29"/>
      <c r="F2297" s="29"/>
      <c r="G2297" s="29"/>
      <c r="H2297" s="29"/>
      <c r="I2297" s="29"/>
      <c r="J2297" s="29"/>
      <c r="K2297" s="29"/>
      <c r="L2297" s="29"/>
      <c r="M2297" s="50"/>
    </row>
    <row r="2298" spans="1:13" x14ac:dyDescent="0.25">
      <c r="A2298" s="20"/>
      <c r="B2298" s="20"/>
      <c r="C2298" s="20"/>
      <c r="D2298" s="23"/>
      <c r="E2298" s="20"/>
      <c r="F2298" s="20"/>
      <c r="G2298" s="20"/>
      <c r="H2298" s="20"/>
      <c r="I2298" s="20"/>
      <c r="J2298" s="26" t="s">
        <v>610</v>
      </c>
      <c r="K2298" s="32">
        <v>1</v>
      </c>
      <c r="L2298" s="28">
        <f>M2267</f>
        <v>1303.73</v>
      </c>
      <c r="M2298" s="49">
        <f>ROUND(K2298*L2298,2)</f>
        <v>1303.73</v>
      </c>
    </row>
    <row r="2299" spans="1:13" x14ac:dyDescent="0.25">
      <c r="A2299" s="29"/>
      <c r="B2299" s="29"/>
      <c r="C2299" s="29"/>
      <c r="D2299" s="30"/>
      <c r="E2299" s="29"/>
      <c r="F2299" s="29"/>
      <c r="G2299" s="29"/>
      <c r="H2299" s="29"/>
      <c r="I2299" s="29"/>
      <c r="J2299" s="29"/>
      <c r="K2299" s="29"/>
      <c r="L2299" s="29"/>
      <c r="M2299" s="50"/>
    </row>
    <row r="2300" spans="1:13" x14ac:dyDescent="0.25">
      <c r="A2300" s="7" t="s">
        <v>611</v>
      </c>
      <c r="B2300" s="7" t="s">
        <v>15</v>
      </c>
      <c r="C2300" s="7" t="s">
        <v>16</v>
      </c>
      <c r="D2300" s="8" t="s">
        <v>612</v>
      </c>
      <c r="E2300" s="9"/>
      <c r="F2300" s="9"/>
      <c r="G2300" s="9"/>
      <c r="H2300" s="9"/>
      <c r="I2300" s="9"/>
      <c r="J2300" s="9"/>
      <c r="K2300" s="33">
        <v>1</v>
      </c>
      <c r="L2300" s="34">
        <v>0</v>
      </c>
      <c r="M2300" s="45">
        <f>ROUND(K2300*L2300,2)</f>
        <v>0</v>
      </c>
    </row>
    <row r="2301" spans="1:13" collapsed="1" x14ac:dyDescent="0.25">
      <c r="A2301" s="7" t="s">
        <v>613</v>
      </c>
      <c r="B2301" s="7" t="s">
        <v>15</v>
      </c>
      <c r="C2301" s="7" t="s">
        <v>16</v>
      </c>
      <c r="D2301" s="8" t="s">
        <v>614</v>
      </c>
      <c r="E2301" s="9"/>
      <c r="F2301" s="9"/>
      <c r="G2301" s="9"/>
      <c r="H2301" s="9"/>
      <c r="I2301" s="9"/>
      <c r="J2301" s="9"/>
      <c r="K2301" s="10">
        <f>K2366</f>
        <v>1</v>
      </c>
      <c r="L2301" s="11">
        <f>L2366</f>
        <v>3135.63</v>
      </c>
      <c r="M2301" s="45">
        <f>M2366</f>
        <v>3135.63</v>
      </c>
    </row>
    <row r="2302" spans="1:13" x14ac:dyDescent="0.25">
      <c r="A2302" s="12" t="s">
        <v>615</v>
      </c>
      <c r="B2302" s="12" t="s">
        <v>15</v>
      </c>
      <c r="C2302" s="12" t="s">
        <v>16</v>
      </c>
      <c r="D2302" s="13" t="s">
        <v>19</v>
      </c>
      <c r="E2302" s="14"/>
      <c r="F2302" s="14"/>
      <c r="G2302" s="14"/>
      <c r="H2302" s="14"/>
      <c r="I2302" s="14"/>
      <c r="J2302" s="14"/>
      <c r="K2302" s="15">
        <f>K2364</f>
        <v>1</v>
      </c>
      <c r="L2302" s="16">
        <f>L2364</f>
        <v>3135.63</v>
      </c>
      <c r="M2302" s="46">
        <f>M2364</f>
        <v>3135.63</v>
      </c>
    </row>
    <row r="2303" spans="1:13" x14ac:dyDescent="0.25">
      <c r="A2303" s="17" t="s">
        <v>202</v>
      </c>
      <c r="B2303" s="18" t="s">
        <v>21</v>
      </c>
      <c r="C2303" s="18" t="s">
        <v>29</v>
      </c>
      <c r="D2303" s="19" t="s">
        <v>203</v>
      </c>
      <c r="E2303" s="20"/>
      <c r="F2303" s="20"/>
      <c r="G2303" s="20"/>
      <c r="H2303" s="20"/>
      <c r="I2303" s="20"/>
      <c r="J2303" s="20"/>
      <c r="K2303" s="21">
        <f>K2308</f>
        <v>5.55</v>
      </c>
      <c r="L2303" s="22">
        <f>L2308</f>
        <v>188.41</v>
      </c>
      <c r="M2303" s="47">
        <f>M2308</f>
        <v>1045.68</v>
      </c>
    </row>
    <row r="2304" spans="1:13" ht="78.75" x14ac:dyDescent="0.25">
      <c r="A2304" s="20"/>
      <c r="B2304" s="20"/>
      <c r="C2304" s="20"/>
      <c r="D2304" s="19" t="s">
        <v>204</v>
      </c>
      <c r="E2304" s="20"/>
      <c r="F2304" s="20"/>
      <c r="G2304" s="20"/>
      <c r="H2304" s="20"/>
      <c r="I2304" s="20"/>
      <c r="J2304" s="20"/>
      <c r="K2304" s="20"/>
      <c r="L2304" s="20"/>
      <c r="M2304" s="48"/>
    </row>
    <row r="2305" spans="1:13" x14ac:dyDescent="0.25">
      <c r="A2305" s="20"/>
      <c r="B2305" s="20"/>
      <c r="C2305" s="20"/>
      <c r="D2305" s="23"/>
      <c r="E2305" s="18" t="s">
        <v>32</v>
      </c>
      <c r="F2305" s="24">
        <v>2</v>
      </c>
      <c r="G2305" s="25">
        <v>1.2</v>
      </c>
      <c r="H2305" s="25">
        <v>0</v>
      </c>
      <c r="I2305" s="25">
        <v>0</v>
      </c>
      <c r="J2305" s="22">
        <f>OR(F2305&lt;&gt;0,G2305&lt;&gt;0,H2305&lt;&gt;0,I2305&lt;&gt;0)*(F2305 + (F2305 = 0))*(G2305 + (G2305 = 0))*(H2305 + (H2305 = 0))*(I2305 + (I2305 = 0))</f>
        <v>2.4</v>
      </c>
      <c r="K2305" s="20"/>
      <c r="L2305" s="20"/>
      <c r="M2305" s="48"/>
    </row>
    <row r="2306" spans="1:13" x14ac:dyDescent="0.25">
      <c r="A2306" s="20"/>
      <c r="B2306" s="20"/>
      <c r="C2306" s="20"/>
      <c r="D2306" s="23"/>
      <c r="E2306" s="18" t="s">
        <v>280</v>
      </c>
      <c r="F2306" s="24">
        <v>1</v>
      </c>
      <c r="G2306" s="25">
        <v>2.25</v>
      </c>
      <c r="H2306" s="25">
        <v>0</v>
      </c>
      <c r="I2306" s="25">
        <v>0</v>
      </c>
      <c r="J2306" s="22">
        <f>OR(F2306&lt;&gt;0,G2306&lt;&gt;0,H2306&lt;&gt;0,I2306&lt;&gt;0)*(F2306 + (F2306 = 0))*(G2306 + (G2306 = 0))*(H2306 + (H2306 = 0))*(I2306 + (I2306 = 0))</f>
        <v>2.25</v>
      </c>
      <c r="K2306" s="20"/>
      <c r="L2306" s="20"/>
      <c r="M2306" s="48"/>
    </row>
    <row r="2307" spans="1:13" x14ac:dyDescent="0.25">
      <c r="A2307" s="20"/>
      <c r="B2307" s="20"/>
      <c r="C2307" s="20"/>
      <c r="D2307" s="23"/>
      <c r="E2307" s="18" t="s">
        <v>326</v>
      </c>
      <c r="F2307" s="24">
        <v>1</v>
      </c>
      <c r="G2307" s="25">
        <v>0.9</v>
      </c>
      <c r="H2307" s="25">
        <v>0</v>
      </c>
      <c r="I2307" s="25">
        <v>0</v>
      </c>
      <c r="J2307" s="22">
        <f>OR(F2307&lt;&gt;0,G2307&lt;&gt;0,H2307&lt;&gt;0,I2307&lt;&gt;0)*(F2307 + (F2307 = 0))*(G2307 + (G2307 = 0))*(H2307 + (H2307 = 0))*(I2307 + (I2307 = 0))</f>
        <v>0.9</v>
      </c>
      <c r="K2307" s="20"/>
      <c r="L2307" s="20"/>
      <c r="M2307" s="48"/>
    </row>
    <row r="2308" spans="1:13" x14ac:dyDescent="0.25">
      <c r="A2308" s="20"/>
      <c r="B2308" s="20"/>
      <c r="C2308" s="20"/>
      <c r="D2308" s="23"/>
      <c r="E2308" s="20"/>
      <c r="F2308" s="20"/>
      <c r="G2308" s="20"/>
      <c r="H2308" s="20"/>
      <c r="I2308" s="20"/>
      <c r="J2308" s="26" t="s">
        <v>209</v>
      </c>
      <c r="K2308" s="27">
        <f>SUM(J2305:J2307)</f>
        <v>5.55</v>
      </c>
      <c r="L2308" s="25">
        <v>188.41</v>
      </c>
      <c r="M2308" s="49">
        <f>ROUND(K2308*L2308,2)</f>
        <v>1045.68</v>
      </c>
    </row>
    <row r="2309" spans="1:13" x14ac:dyDescent="0.25">
      <c r="A2309" s="29"/>
      <c r="B2309" s="29"/>
      <c r="C2309" s="29"/>
      <c r="D2309" s="30"/>
      <c r="E2309" s="29"/>
      <c r="F2309" s="29"/>
      <c r="G2309" s="29"/>
      <c r="H2309" s="29"/>
      <c r="I2309" s="29"/>
      <c r="J2309" s="29"/>
      <c r="K2309" s="29"/>
      <c r="L2309" s="29"/>
      <c r="M2309" s="50"/>
    </row>
    <row r="2310" spans="1:13" x14ac:dyDescent="0.25">
      <c r="A2310" s="17" t="s">
        <v>210</v>
      </c>
      <c r="B2310" s="18" t="s">
        <v>21</v>
      </c>
      <c r="C2310" s="18" t="s">
        <v>29</v>
      </c>
      <c r="D2310" s="19" t="s">
        <v>211</v>
      </c>
      <c r="E2310" s="20"/>
      <c r="F2310" s="20"/>
      <c r="G2310" s="20"/>
      <c r="H2310" s="20"/>
      <c r="I2310" s="20"/>
      <c r="J2310" s="20"/>
      <c r="K2310" s="21">
        <f>K2315</f>
        <v>5.55</v>
      </c>
      <c r="L2310" s="22">
        <f>L2315</f>
        <v>35.99</v>
      </c>
      <c r="M2310" s="47">
        <f>M2315</f>
        <v>199.74</v>
      </c>
    </row>
    <row r="2311" spans="1:13" ht="56.25" x14ac:dyDescent="0.25">
      <c r="A2311" s="20"/>
      <c r="B2311" s="20"/>
      <c r="C2311" s="20"/>
      <c r="D2311" s="19" t="s">
        <v>212</v>
      </c>
      <c r="E2311" s="20"/>
      <c r="F2311" s="20"/>
      <c r="G2311" s="20"/>
      <c r="H2311" s="20"/>
      <c r="I2311" s="20"/>
      <c r="J2311" s="20"/>
      <c r="K2311" s="20"/>
      <c r="L2311" s="20"/>
      <c r="M2311" s="48"/>
    </row>
    <row r="2312" spans="1:13" x14ac:dyDescent="0.25">
      <c r="A2312" s="20"/>
      <c r="B2312" s="20"/>
      <c r="C2312" s="20"/>
      <c r="D2312" s="23"/>
      <c r="E2312" s="18" t="s">
        <v>32</v>
      </c>
      <c r="F2312" s="24">
        <v>2</v>
      </c>
      <c r="G2312" s="25">
        <v>1.2</v>
      </c>
      <c r="H2312" s="25">
        <v>0</v>
      </c>
      <c r="I2312" s="25">
        <v>0</v>
      </c>
      <c r="J2312" s="22">
        <f>OR(F2312&lt;&gt;0,G2312&lt;&gt;0,H2312&lt;&gt;0,I2312&lt;&gt;0)*(F2312 + (F2312 = 0))*(G2312 + (G2312 = 0))*(H2312 + (H2312 = 0))*(I2312 + (I2312 = 0))</f>
        <v>2.4</v>
      </c>
      <c r="K2312" s="20"/>
      <c r="L2312" s="20"/>
      <c r="M2312" s="48"/>
    </row>
    <row r="2313" spans="1:13" x14ac:dyDescent="0.25">
      <c r="A2313" s="20"/>
      <c r="B2313" s="20"/>
      <c r="C2313" s="20"/>
      <c r="D2313" s="23"/>
      <c r="E2313" s="18" t="s">
        <v>280</v>
      </c>
      <c r="F2313" s="24">
        <v>1</v>
      </c>
      <c r="G2313" s="25">
        <v>2.25</v>
      </c>
      <c r="H2313" s="25">
        <v>0</v>
      </c>
      <c r="I2313" s="25">
        <v>0</v>
      </c>
      <c r="J2313" s="22">
        <f>OR(F2313&lt;&gt;0,G2313&lt;&gt;0,H2313&lt;&gt;0,I2313&lt;&gt;0)*(F2313 + (F2313 = 0))*(G2313 + (G2313 = 0))*(H2313 + (H2313 = 0))*(I2313 + (I2313 = 0))</f>
        <v>2.25</v>
      </c>
      <c r="K2313" s="20"/>
      <c r="L2313" s="20"/>
      <c r="M2313" s="48"/>
    </row>
    <row r="2314" spans="1:13" x14ac:dyDescent="0.25">
      <c r="A2314" s="20"/>
      <c r="B2314" s="20"/>
      <c r="C2314" s="20"/>
      <c r="D2314" s="23"/>
      <c r="E2314" s="18" t="s">
        <v>326</v>
      </c>
      <c r="F2314" s="24">
        <v>1</v>
      </c>
      <c r="G2314" s="25">
        <v>0.9</v>
      </c>
      <c r="H2314" s="25">
        <v>0</v>
      </c>
      <c r="I2314" s="25">
        <v>0</v>
      </c>
      <c r="J2314" s="22">
        <f>OR(F2314&lt;&gt;0,G2314&lt;&gt;0,H2314&lt;&gt;0,I2314&lt;&gt;0)*(F2314 + (F2314 = 0))*(G2314 + (G2314 = 0))*(H2314 + (H2314 = 0))*(I2314 + (I2314 = 0))</f>
        <v>0.9</v>
      </c>
      <c r="K2314" s="20"/>
      <c r="L2314" s="20"/>
      <c r="M2314" s="48"/>
    </row>
    <row r="2315" spans="1:13" x14ac:dyDescent="0.25">
      <c r="A2315" s="20"/>
      <c r="B2315" s="20"/>
      <c r="C2315" s="20"/>
      <c r="D2315" s="23"/>
      <c r="E2315" s="20"/>
      <c r="F2315" s="20"/>
      <c r="G2315" s="20"/>
      <c r="H2315" s="20"/>
      <c r="I2315" s="20"/>
      <c r="J2315" s="26" t="s">
        <v>213</v>
      </c>
      <c r="K2315" s="27">
        <f>SUM(J2312:J2314)</f>
        <v>5.55</v>
      </c>
      <c r="L2315" s="25">
        <v>35.99</v>
      </c>
      <c r="M2315" s="49">
        <f>ROUND(K2315*L2315,2)</f>
        <v>199.74</v>
      </c>
    </row>
    <row r="2316" spans="1:13" x14ac:dyDescent="0.25">
      <c r="A2316" s="29"/>
      <c r="B2316" s="29"/>
      <c r="C2316" s="29"/>
      <c r="D2316" s="30"/>
      <c r="E2316" s="29"/>
      <c r="F2316" s="29"/>
      <c r="G2316" s="29"/>
      <c r="H2316" s="29"/>
      <c r="I2316" s="29"/>
      <c r="J2316" s="29"/>
      <c r="K2316" s="29"/>
      <c r="L2316" s="29"/>
      <c r="M2316" s="50"/>
    </row>
    <row r="2317" spans="1:13" x14ac:dyDescent="0.25">
      <c r="A2317" s="17" t="s">
        <v>53</v>
      </c>
      <c r="B2317" s="18" t="s">
        <v>21</v>
      </c>
      <c r="C2317" s="18" t="s">
        <v>22</v>
      </c>
      <c r="D2317" s="19" t="s">
        <v>54</v>
      </c>
      <c r="E2317" s="20"/>
      <c r="F2317" s="20"/>
      <c r="G2317" s="20"/>
      <c r="H2317" s="20"/>
      <c r="I2317" s="20"/>
      <c r="J2317" s="20"/>
      <c r="K2317" s="21">
        <f>K2320</f>
        <v>0.1</v>
      </c>
      <c r="L2317" s="22">
        <f>L2320</f>
        <v>19.54</v>
      </c>
      <c r="M2317" s="47">
        <f>M2320</f>
        <v>1.95</v>
      </c>
    </row>
    <row r="2318" spans="1:13" ht="45" x14ac:dyDescent="0.25">
      <c r="A2318" s="20"/>
      <c r="B2318" s="20"/>
      <c r="C2318" s="20"/>
      <c r="D2318" s="19" t="s">
        <v>55</v>
      </c>
      <c r="E2318" s="20"/>
      <c r="F2318" s="20"/>
      <c r="G2318" s="20"/>
      <c r="H2318" s="20"/>
      <c r="I2318" s="20"/>
      <c r="J2318" s="20"/>
      <c r="K2318" s="20"/>
      <c r="L2318" s="20"/>
      <c r="M2318" s="48"/>
    </row>
    <row r="2319" spans="1:13" x14ac:dyDescent="0.25">
      <c r="A2319" s="20"/>
      <c r="B2319" s="20"/>
      <c r="C2319" s="20"/>
      <c r="D2319" s="23"/>
      <c r="E2319" s="18" t="s">
        <v>42</v>
      </c>
      <c r="F2319" s="24">
        <v>1</v>
      </c>
      <c r="G2319" s="25">
        <v>0.1</v>
      </c>
      <c r="H2319" s="25">
        <v>0</v>
      </c>
      <c r="I2319" s="25">
        <v>0</v>
      </c>
      <c r="J2319" s="22">
        <f>OR(F2319&lt;&gt;0,G2319&lt;&gt;0,H2319&lt;&gt;0,I2319&lt;&gt;0)*(F2319 + (F2319 = 0))*(G2319 + (G2319 = 0))*(H2319 + (H2319 = 0))*(I2319 + (I2319 = 0))</f>
        <v>0.1</v>
      </c>
      <c r="K2319" s="20"/>
      <c r="L2319" s="20"/>
      <c r="M2319" s="48"/>
    </row>
    <row r="2320" spans="1:13" x14ac:dyDescent="0.25">
      <c r="A2320" s="20"/>
      <c r="B2320" s="20"/>
      <c r="C2320" s="20"/>
      <c r="D2320" s="23"/>
      <c r="E2320" s="20"/>
      <c r="F2320" s="20"/>
      <c r="G2320" s="20"/>
      <c r="H2320" s="20"/>
      <c r="I2320" s="20"/>
      <c r="J2320" s="26" t="s">
        <v>57</v>
      </c>
      <c r="K2320" s="27">
        <f>J2319</f>
        <v>0.1</v>
      </c>
      <c r="L2320" s="25">
        <v>19.54</v>
      </c>
      <c r="M2320" s="49">
        <f>ROUND(K2320*L2320,2)</f>
        <v>1.95</v>
      </c>
    </row>
    <row r="2321" spans="1:13" x14ac:dyDescent="0.25">
      <c r="A2321" s="29"/>
      <c r="B2321" s="29"/>
      <c r="C2321" s="29"/>
      <c r="D2321" s="30"/>
      <c r="E2321" s="29"/>
      <c r="F2321" s="29"/>
      <c r="G2321" s="29"/>
      <c r="H2321" s="29"/>
      <c r="I2321" s="29"/>
      <c r="J2321" s="29"/>
      <c r="K2321" s="29"/>
      <c r="L2321" s="29"/>
      <c r="M2321" s="50"/>
    </row>
    <row r="2322" spans="1:13" x14ac:dyDescent="0.25">
      <c r="A2322" s="17" t="s">
        <v>285</v>
      </c>
      <c r="B2322" s="18" t="s">
        <v>21</v>
      </c>
      <c r="C2322" s="18" t="s">
        <v>59</v>
      </c>
      <c r="D2322" s="19" t="s">
        <v>286</v>
      </c>
      <c r="E2322" s="20"/>
      <c r="F2322" s="20"/>
      <c r="G2322" s="20"/>
      <c r="H2322" s="20"/>
      <c r="I2322" s="20"/>
      <c r="J2322" s="20"/>
      <c r="K2322" s="21">
        <f>K2326</f>
        <v>0.53</v>
      </c>
      <c r="L2322" s="22">
        <f>L2326</f>
        <v>90</v>
      </c>
      <c r="M2322" s="47">
        <f>M2326</f>
        <v>47.7</v>
      </c>
    </row>
    <row r="2323" spans="1:13" ht="45" x14ac:dyDescent="0.25">
      <c r="A2323" s="20"/>
      <c r="B2323" s="20"/>
      <c r="C2323" s="20"/>
      <c r="D2323" s="19" t="s">
        <v>287</v>
      </c>
      <c r="E2323" s="20"/>
      <c r="F2323" s="20"/>
      <c r="G2323" s="20"/>
      <c r="H2323" s="20"/>
      <c r="I2323" s="20"/>
      <c r="J2323" s="20"/>
      <c r="K2323" s="20"/>
      <c r="L2323" s="20"/>
      <c r="M2323" s="48"/>
    </row>
    <row r="2324" spans="1:13" x14ac:dyDescent="0.25">
      <c r="A2324" s="20"/>
      <c r="B2324" s="20"/>
      <c r="C2324" s="20"/>
      <c r="D2324" s="23"/>
      <c r="E2324" s="18" t="s">
        <v>42</v>
      </c>
      <c r="F2324" s="24">
        <v>1</v>
      </c>
      <c r="G2324" s="25">
        <v>0.2</v>
      </c>
      <c r="H2324" s="25">
        <v>0</v>
      </c>
      <c r="I2324" s="25">
        <v>0</v>
      </c>
      <c r="J2324" s="22">
        <f>OR(F2324&lt;&gt;0,G2324&lt;&gt;0,H2324&lt;&gt;0,I2324&lt;&gt;0)*(F2324 + (F2324 = 0))*(G2324 + (G2324 = 0))*(H2324 + (H2324 = 0))*(I2324 + (I2324 = 0))</f>
        <v>0.2</v>
      </c>
      <c r="K2324" s="20"/>
      <c r="L2324" s="20"/>
      <c r="M2324" s="48"/>
    </row>
    <row r="2325" spans="1:13" x14ac:dyDescent="0.25">
      <c r="A2325" s="20"/>
      <c r="B2325" s="20"/>
      <c r="C2325" s="20"/>
      <c r="D2325" s="23"/>
      <c r="E2325" s="18" t="s">
        <v>301</v>
      </c>
      <c r="F2325" s="24">
        <v>1</v>
      </c>
      <c r="G2325" s="25">
        <v>0.33</v>
      </c>
      <c r="H2325" s="25">
        <v>0</v>
      </c>
      <c r="I2325" s="25">
        <v>0</v>
      </c>
      <c r="J2325" s="22">
        <f>OR(F2325&lt;&gt;0,G2325&lt;&gt;0,H2325&lt;&gt;0,I2325&lt;&gt;0)*(F2325 + (F2325 = 0))*(G2325 + (G2325 = 0))*(H2325 + (H2325 = 0))*(I2325 + (I2325 = 0))</f>
        <v>0.33</v>
      </c>
      <c r="K2325" s="20"/>
      <c r="L2325" s="20"/>
      <c r="M2325" s="48"/>
    </row>
    <row r="2326" spans="1:13" x14ac:dyDescent="0.25">
      <c r="A2326" s="20"/>
      <c r="B2326" s="20"/>
      <c r="C2326" s="20"/>
      <c r="D2326" s="23"/>
      <c r="E2326" s="20"/>
      <c r="F2326" s="20"/>
      <c r="G2326" s="20"/>
      <c r="H2326" s="20"/>
      <c r="I2326" s="20"/>
      <c r="J2326" s="26" t="s">
        <v>291</v>
      </c>
      <c r="K2326" s="27">
        <f>SUM(J2324:J2325)</f>
        <v>0.53</v>
      </c>
      <c r="L2326" s="25">
        <v>90</v>
      </c>
      <c r="M2326" s="49">
        <f>ROUND(K2326*L2326,2)</f>
        <v>47.7</v>
      </c>
    </row>
    <row r="2327" spans="1:13" x14ac:dyDescent="0.25">
      <c r="A2327" s="29"/>
      <c r="B2327" s="29"/>
      <c r="C2327" s="29"/>
      <c r="D2327" s="30"/>
      <c r="E2327" s="29"/>
      <c r="F2327" s="29"/>
      <c r="G2327" s="29"/>
      <c r="H2327" s="29"/>
      <c r="I2327" s="29"/>
      <c r="J2327" s="29"/>
      <c r="K2327" s="29"/>
      <c r="L2327" s="29"/>
      <c r="M2327" s="50"/>
    </row>
    <row r="2328" spans="1:13" x14ac:dyDescent="0.25">
      <c r="A2328" s="17" t="s">
        <v>68</v>
      </c>
      <c r="B2328" s="18" t="s">
        <v>21</v>
      </c>
      <c r="C2328" s="18" t="s">
        <v>59</v>
      </c>
      <c r="D2328" s="19" t="s">
        <v>69</v>
      </c>
      <c r="E2328" s="20"/>
      <c r="F2328" s="20"/>
      <c r="G2328" s="20"/>
      <c r="H2328" s="20"/>
      <c r="I2328" s="20"/>
      <c r="J2328" s="20"/>
      <c r="K2328" s="21">
        <f>K2331</f>
        <v>1.2</v>
      </c>
      <c r="L2328" s="22">
        <f>L2331</f>
        <v>70</v>
      </c>
      <c r="M2328" s="47">
        <f>M2331</f>
        <v>84</v>
      </c>
    </row>
    <row r="2329" spans="1:13" ht="90" x14ac:dyDescent="0.25">
      <c r="A2329" s="20"/>
      <c r="B2329" s="20"/>
      <c r="C2329" s="20"/>
      <c r="D2329" s="19" t="s">
        <v>70</v>
      </c>
      <c r="E2329" s="20"/>
      <c r="F2329" s="20"/>
      <c r="G2329" s="20"/>
      <c r="H2329" s="20"/>
      <c r="I2329" s="20"/>
      <c r="J2329" s="20"/>
      <c r="K2329" s="20"/>
      <c r="L2329" s="20"/>
      <c r="M2329" s="48"/>
    </row>
    <row r="2330" spans="1:13" x14ac:dyDescent="0.25">
      <c r="A2330" s="20"/>
      <c r="B2330" s="20"/>
      <c r="C2330" s="20"/>
      <c r="D2330" s="23"/>
      <c r="E2330" s="18" t="s">
        <v>280</v>
      </c>
      <c r="F2330" s="24">
        <v>4</v>
      </c>
      <c r="G2330" s="25">
        <v>1</v>
      </c>
      <c r="H2330" s="25">
        <v>0.3</v>
      </c>
      <c r="I2330" s="25">
        <v>0</v>
      </c>
      <c r="J2330" s="22">
        <f>OR(F2330&lt;&gt;0,G2330&lt;&gt;0,H2330&lt;&gt;0,I2330&lt;&gt;0)*(F2330 + (F2330 = 0))*(G2330 + (G2330 = 0))*(H2330 + (H2330 = 0))*(I2330 + (I2330 = 0))</f>
        <v>1.2</v>
      </c>
      <c r="K2330" s="20"/>
      <c r="L2330" s="20"/>
      <c r="M2330" s="48"/>
    </row>
    <row r="2331" spans="1:13" x14ac:dyDescent="0.25">
      <c r="A2331" s="20"/>
      <c r="B2331" s="20"/>
      <c r="C2331" s="20"/>
      <c r="D2331" s="23"/>
      <c r="E2331" s="20"/>
      <c r="F2331" s="20"/>
      <c r="G2331" s="20"/>
      <c r="H2331" s="20"/>
      <c r="I2331" s="20"/>
      <c r="J2331" s="26" t="s">
        <v>72</v>
      </c>
      <c r="K2331" s="27">
        <f>J2330</f>
        <v>1.2</v>
      </c>
      <c r="L2331" s="25">
        <v>70</v>
      </c>
      <c r="M2331" s="49">
        <f>ROUND(K2331*L2331,2)</f>
        <v>84</v>
      </c>
    </row>
    <row r="2332" spans="1:13" x14ac:dyDescent="0.25">
      <c r="A2332" s="29"/>
      <c r="B2332" s="29"/>
      <c r="C2332" s="29"/>
      <c r="D2332" s="30"/>
      <c r="E2332" s="29"/>
      <c r="F2332" s="29"/>
      <c r="G2332" s="29"/>
      <c r="H2332" s="29"/>
      <c r="I2332" s="29"/>
      <c r="J2332" s="29"/>
      <c r="K2332" s="29"/>
      <c r="L2332" s="29"/>
      <c r="M2332" s="50"/>
    </row>
    <row r="2333" spans="1:13" x14ac:dyDescent="0.25">
      <c r="A2333" s="17" t="s">
        <v>107</v>
      </c>
      <c r="B2333" s="18" t="s">
        <v>21</v>
      </c>
      <c r="C2333" s="18" t="s">
        <v>22</v>
      </c>
      <c r="D2333" s="19" t="s">
        <v>108</v>
      </c>
      <c r="E2333" s="20"/>
      <c r="F2333" s="20"/>
      <c r="G2333" s="20"/>
      <c r="H2333" s="20"/>
      <c r="I2333" s="20"/>
      <c r="J2333" s="20"/>
      <c r="K2333" s="21">
        <f>K2336</f>
        <v>8.76</v>
      </c>
      <c r="L2333" s="22">
        <f>L2336</f>
        <v>22.34</v>
      </c>
      <c r="M2333" s="47">
        <f>M2336</f>
        <v>195.7</v>
      </c>
    </row>
    <row r="2334" spans="1:13" ht="45" x14ac:dyDescent="0.25">
      <c r="A2334" s="20"/>
      <c r="B2334" s="20"/>
      <c r="C2334" s="20"/>
      <c r="D2334" s="19" t="s">
        <v>109</v>
      </c>
      <c r="E2334" s="20"/>
      <c r="F2334" s="20"/>
      <c r="G2334" s="20"/>
      <c r="H2334" s="20"/>
      <c r="I2334" s="20"/>
      <c r="J2334" s="20"/>
      <c r="K2334" s="20"/>
      <c r="L2334" s="20"/>
      <c r="M2334" s="48"/>
    </row>
    <row r="2335" spans="1:13" x14ac:dyDescent="0.25">
      <c r="A2335" s="20"/>
      <c r="B2335" s="20"/>
      <c r="C2335" s="20"/>
      <c r="D2335" s="23"/>
      <c r="E2335" s="18" t="s">
        <v>280</v>
      </c>
      <c r="F2335" s="24">
        <v>4</v>
      </c>
      <c r="G2335" s="25">
        <v>2.19</v>
      </c>
      <c r="H2335" s="25">
        <v>0</v>
      </c>
      <c r="I2335" s="25">
        <v>0</v>
      </c>
      <c r="J2335" s="22">
        <f>OR(F2335&lt;&gt;0,G2335&lt;&gt;0,H2335&lt;&gt;0,I2335&lt;&gt;0)*(F2335 + (F2335 = 0))*(G2335 + (G2335 = 0))*(H2335 + (H2335 = 0))*(I2335 + (I2335 = 0))</f>
        <v>8.76</v>
      </c>
      <c r="K2335" s="20"/>
      <c r="L2335" s="20"/>
      <c r="M2335" s="48"/>
    </row>
    <row r="2336" spans="1:13" x14ac:dyDescent="0.25">
      <c r="A2336" s="20"/>
      <c r="B2336" s="20"/>
      <c r="C2336" s="20"/>
      <c r="D2336" s="23"/>
      <c r="E2336" s="20"/>
      <c r="F2336" s="20"/>
      <c r="G2336" s="20"/>
      <c r="H2336" s="20"/>
      <c r="I2336" s="20"/>
      <c r="J2336" s="26" t="s">
        <v>111</v>
      </c>
      <c r="K2336" s="27">
        <f>J2335</f>
        <v>8.76</v>
      </c>
      <c r="L2336" s="25">
        <v>22.34</v>
      </c>
      <c r="M2336" s="49">
        <f>ROUND(K2336*L2336,2)</f>
        <v>195.7</v>
      </c>
    </row>
    <row r="2337" spans="1:13" x14ac:dyDescent="0.25">
      <c r="A2337" s="29"/>
      <c r="B2337" s="29"/>
      <c r="C2337" s="29"/>
      <c r="D2337" s="30"/>
      <c r="E2337" s="29"/>
      <c r="F2337" s="29"/>
      <c r="G2337" s="29"/>
      <c r="H2337" s="29"/>
      <c r="I2337" s="29"/>
      <c r="J2337" s="29"/>
      <c r="K2337" s="29"/>
      <c r="L2337" s="29"/>
      <c r="M2337" s="50"/>
    </row>
    <row r="2338" spans="1:13" x14ac:dyDescent="0.25">
      <c r="A2338" s="17" t="s">
        <v>409</v>
      </c>
      <c r="B2338" s="18" t="s">
        <v>21</v>
      </c>
      <c r="C2338" s="18" t="s">
        <v>29</v>
      </c>
      <c r="D2338" s="19" t="s">
        <v>410</v>
      </c>
      <c r="E2338" s="20"/>
      <c r="F2338" s="20"/>
      <c r="G2338" s="20"/>
      <c r="H2338" s="20"/>
      <c r="I2338" s="20"/>
      <c r="J2338" s="20"/>
      <c r="K2338" s="21">
        <f>K2341</f>
        <v>15</v>
      </c>
      <c r="L2338" s="22">
        <f>L2341</f>
        <v>10.55</v>
      </c>
      <c r="M2338" s="47">
        <f>M2341</f>
        <v>158.25</v>
      </c>
    </row>
    <row r="2339" spans="1:13" ht="45" x14ac:dyDescent="0.25">
      <c r="A2339" s="20"/>
      <c r="B2339" s="20"/>
      <c r="C2339" s="20"/>
      <c r="D2339" s="19" t="s">
        <v>411</v>
      </c>
      <c r="E2339" s="20"/>
      <c r="F2339" s="20"/>
      <c r="G2339" s="20"/>
      <c r="H2339" s="20"/>
      <c r="I2339" s="20"/>
      <c r="J2339" s="20"/>
      <c r="K2339" s="20"/>
      <c r="L2339" s="20"/>
      <c r="M2339" s="48"/>
    </row>
    <row r="2340" spans="1:13" x14ac:dyDescent="0.25">
      <c r="A2340" s="20"/>
      <c r="B2340" s="20"/>
      <c r="C2340" s="20"/>
      <c r="D2340" s="23"/>
      <c r="E2340" s="18" t="s">
        <v>71</v>
      </c>
      <c r="F2340" s="24">
        <v>1</v>
      </c>
      <c r="G2340" s="25">
        <v>15</v>
      </c>
      <c r="H2340" s="25">
        <v>0</v>
      </c>
      <c r="I2340" s="25">
        <v>0</v>
      </c>
      <c r="J2340" s="22">
        <f>OR(F2340&lt;&gt;0,G2340&lt;&gt;0,H2340&lt;&gt;0,I2340&lt;&gt;0)*(F2340 + (F2340 = 0))*(G2340 + (G2340 = 0))*(H2340 + (H2340 = 0))*(I2340 + (I2340 = 0))</f>
        <v>15</v>
      </c>
      <c r="K2340" s="20"/>
      <c r="L2340" s="20"/>
      <c r="M2340" s="48"/>
    </row>
    <row r="2341" spans="1:13" x14ac:dyDescent="0.25">
      <c r="A2341" s="20"/>
      <c r="B2341" s="20"/>
      <c r="C2341" s="20"/>
      <c r="D2341" s="23"/>
      <c r="E2341" s="20"/>
      <c r="F2341" s="20"/>
      <c r="G2341" s="20"/>
      <c r="H2341" s="20"/>
      <c r="I2341" s="20"/>
      <c r="J2341" s="26" t="s">
        <v>413</v>
      </c>
      <c r="K2341" s="27">
        <f>J2340</f>
        <v>15</v>
      </c>
      <c r="L2341" s="25">
        <v>10.55</v>
      </c>
      <c r="M2341" s="49">
        <f>ROUND(K2341*L2341,2)</f>
        <v>158.25</v>
      </c>
    </row>
    <row r="2342" spans="1:13" x14ac:dyDescent="0.25">
      <c r="A2342" s="29"/>
      <c r="B2342" s="29"/>
      <c r="C2342" s="29"/>
      <c r="D2342" s="30"/>
      <c r="E2342" s="29"/>
      <c r="F2342" s="29"/>
      <c r="G2342" s="29"/>
      <c r="H2342" s="29"/>
      <c r="I2342" s="29"/>
      <c r="J2342" s="29"/>
      <c r="K2342" s="29"/>
      <c r="L2342" s="29"/>
      <c r="M2342" s="50"/>
    </row>
    <row r="2343" spans="1:13" x14ac:dyDescent="0.25">
      <c r="A2343" s="17" t="s">
        <v>28</v>
      </c>
      <c r="B2343" s="18" t="s">
        <v>21</v>
      </c>
      <c r="C2343" s="18" t="s">
        <v>29</v>
      </c>
      <c r="D2343" s="19" t="s">
        <v>30</v>
      </c>
      <c r="E2343" s="20"/>
      <c r="F2343" s="20"/>
      <c r="G2343" s="20"/>
      <c r="H2343" s="20"/>
      <c r="I2343" s="20"/>
      <c r="J2343" s="20"/>
      <c r="K2343" s="21">
        <f>K2347</f>
        <v>16.079999999999998</v>
      </c>
      <c r="L2343" s="22">
        <f>L2347</f>
        <v>29.99</v>
      </c>
      <c r="M2343" s="47">
        <f>M2347</f>
        <v>482.24</v>
      </c>
    </row>
    <row r="2344" spans="1:13" ht="45" x14ac:dyDescent="0.25">
      <c r="A2344" s="20"/>
      <c r="B2344" s="20"/>
      <c r="C2344" s="20"/>
      <c r="D2344" s="19" t="s">
        <v>31</v>
      </c>
      <c r="E2344" s="20"/>
      <c r="F2344" s="20"/>
      <c r="G2344" s="20"/>
      <c r="H2344" s="20"/>
      <c r="I2344" s="20"/>
      <c r="J2344" s="20"/>
      <c r="K2344" s="20"/>
      <c r="L2344" s="20"/>
      <c r="M2344" s="48"/>
    </row>
    <row r="2345" spans="1:13" x14ac:dyDescent="0.25">
      <c r="A2345" s="20"/>
      <c r="B2345" s="20"/>
      <c r="C2345" s="20"/>
      <c r="D2345" s="23"/>
      <c r="E2345" s="18" t="s">
        <v>71</v>
      </c>
      <c r="F2345" s="24">
        <v>1</v>
      </c>
      <c r="G2345" s="25">
        <v>15</v>
      </c>
      <c r="H2345" s="25">
        <v>0</v>
      </c>
      <c r="I2345" s="25">
        <v>0</v>
      </c>
      <c r="J2345" s="22">
        <f>OR(F2345&lt;&gt;0,G2345&lt;&gt;0,H2345&lt;&gt;0,I2345&lt;&gt;0)*(F2345 + (F2345 = 0))*(G2345 + (G2345 = 0))*(H2345 + (H2345 = 0))*(I2345 + (I2345 = 0))</f>
        <v>15</v>
      </c>
      <c r="K2345" s="20"/>
      <c r="L2345" s="20"/>
      <c r="M2345" s="48"/>
    </row>
    <row r="2346" spans="1:13" x14ac:dyDescent="0.25">
      <c r="A2346" s="20"/>
      <c r="B2346" s="20"/>
      <c r="C2346" s="20"/>
      <c r="D2346" s="23"/>
      <c r="E2346" s="18" t="s">
        <v>16</v>
      </c>
      <c r="F2346" s="24">
        <v>9</v>
      </c>
      <c r="G2346" s="25">
        <v>0.12</v>
      </c>
      <c r="H2346" s="25">
        <v>0</v>
      </c>
      <c r="I2346" s="25">
        <v>0</v>
      </c>
      <c r="J2346" s="22">
        <f>OR(F2346&lt;&gt;0,G2346&lt;&gt;0,H2346&lt;&gt;0,I2346&lt;&gt;0)*(F2346 + (F2346 = 0))*(G2346 + (G2346 = 0))*(H2346 + (H2346 = 0))*(I2346 + (I2346 = 0))</f>
        <v>1.08</v>
      </c>
      <c r="K2346" s="20"/>
      <c r="L2346" s="20"/>
      <c r="M2346" s="48"/>
    </row>
    <row r="2347" spans="1:13" x14ac:dyDescent="0.25">
      <c r="A2347" s="20"/>
      <c r="B2347" s="20"/>
      <c r="C2347" s="20"/>
      <c r="D2347" s="23"/>
      <c r="E2347" s="20"/>
      <c r="F2347" s="20"/>
      <c r="G2347" s="20"/>
      <c r="H2347" s="20"/>
      <c r="I2347" s="20"/>
      <c r="J2347" s="26" t="s">
        <v>33</v>
      </c>
      <c r="K2347" s="27">
        <f>SUM(J2345:J2346)</f>
        <v>16.079999999999998</v>
      </c>
      <c r="L2347" s="25">
        <v>29.99</v>
      </c>
      <c r="M2347" s="49">
        <f>ROUND(K2347*L2347,2)</f>
        <v>482.24</v>
      </c>
    </row>
    <row r="2348" spans="1:13" x14ac:dyDescent="0.25">
      <c r="A2348" s="29"/>
      <c r="B2348" s="29"/>
      <c r="C2348" s="29"/>
      <c r="D2348" s="30"/>
      <c r="E2348" s="29"/>
      <c r="F2348" s="29"/>
      <c r="G2348" s="29"/>
      <c r="H2348" s="29"/>
      <c r="I2348" s="29"/>
      <c r="J2348" s="29"/>
      <c r="K2348" s="29"/>
      <c r="L2348" s="29"/>
      <c r="M2348" s="50"/>
    </row>
    <row r="2349" spans="1:13" x14ac:dyDescent="0.25">
      <c r="A2349" s="17" t="s">
        <v>451</v>
      </c>
      <c r="B2349" s="18" t="s">
        <v>21</v>
      </c>
      <c r="C2349" s="18" t="s">
        <v>59</v>
      </c>
      <c r="D2349" s="19" t="s">
        <v>452</v>
      </c>
      <c r="E2349" s="20"/>
      <c r="F2349" s="20"/>
      <c r="G2349" s="20"/>
      <c r="H2349" s="20"/>
      <c r="I2349" s="20"/>
      <c r="J2349" s="20"/>
      <c r="K2349" s="21">
        <f>K2352</f>
        <v>2.2400000000000002</v>
      </c>
      <c r="L2349" s="22">
        <f>L2352</f>
        <v>325</v>
      </c>
      <c r="M2349" s="47">
        <f>M2352</f>
        <v>728</v>
      </c>
    </row>
    <row r="2350" spans="1:13" ht="45" x14ac:dyDescent="0.25">
      <c r="A2350" s="20"/>
      <c r="B2350" s="20"/>
      <c r="C2350" s="20"/>
      <c r="D2350" s="19" t="s">
        <v>453</v>
      </c>
      <c r="E2350" s="20"/>
      <c r="F2350" s="20"/>
      <c r="G2350" s="20"/>
      <c r="H2350" s="20"/>
      <c r="I2350" s="20"/>
      <c r="J2350" s="20"/>
      <c r="K2350" s="20"/>
      <c r="L2350" s="20"/>
      <c r="M2350" s="48"/>
    </row>
    <row r="2351" spans="1:13" x14ac:dyDescent="0.25">
      <c r="A2351" s="20"/>
      <c r="B2351" s="20"/>
      <c r="C2351" s="20"/>
      <c r="D2351" s="23"/>
      <c r="E2351" s="18" t="s">
        <v>326</v>
      </c>
      <c r="F2351" s="24">
        <v>1</v>
      </c>
      <c r="G2351" s="25">
        <v>3.2</v>
      </c>
      <c r="H2351" s="25">
        <v>0.7</v>
      </c>
      <c r="I2351" s="25">
        <v>0</v>
      </c>
      <c r="J2351" s="22">
        <f>OR(F2351&lt;&gt;0,G2351&lt;&gt;0,H2351&lt;&gt;0,I2351&lt;&gt;0)*(F2351 + (F2351 = 0))*(G2351 + (G2351 = 0))*(H2351 + (H2351 = 0))*(I2351 + (I2351 = 0))</f>
        <v>2.2400000000000002</v>
      </c>
      <c r="K2351" s="20"/>
      <c r="L2351" s="20"/>
      <c r="M2351" s="48"/>
    </row>
    <row r="2352" spans="1:13" x14ac:dyDescent="0.25">
      <c r="A2352" s="20"/>
      <c r="B2352" s="20"/>
      <c r="C2352" s="20"/>
      <c r="D2352" s="23"/>
      <c r="E2352" s="20"/>
      <c r="F2352" s="20"/>
      <c r="G2352" s="20"/>
      <c r="H2352" s="20"/>
      <c r="I2352" s="20"/>
      <c r="J2352" s="26" t="s">
        <v>558</v>
      </c>
      <c r="K2352" s="27">
        <f>J2351</f>
        <v>2.2400000000000002</v>
      </c>
      <c r="L2352" s="25">
        <v>325</v>
      </c>
      <c r="M2352" s="49">
        <f>ROUND(K2352*L2352,2)</f>
        <v>728</v>
      </c>
    </row>
    <row r="2353" spans="1:13" x14ac:dyDescent="0.25">
      <c r="A2353" s="29"/>
      <c r="B2353" s="29"/>
      <c r="C2353" s="29"/>
      <c r="D2353" s="30"/>
      <c r="E2353" s="29"/>
      <c r="F2353" s="29"/>
      <c r="G2353" s="29"/>
      <c r="H2353" s="29"/>
      <c r="I2353" s="29"/>
      <c r="J2353" s="29"/>
      <c r="K2353" s="29"/>
      <c r="L2353" s="29"/>
      <c r="M2353" s="50"/>
    </row>
    <row r="2354" spans="1:13" x14ac:dyDescent="0.25">
      <c r="A2354" s="17" t="s">
        <v>471</v>
      </c>
      <c r="B2354" s="18" t="s">
        <v>21</v>
      </c>
      <c r="C2354" s="18" t="s">
        <v>113</v>
      </c>
      <c r="D2354" s="19" t="s">
        <v>472</v>
      </c>
      <c r="E2354" s="20"/>
      <c r="F2354" s="20"/>
      <c r="G2354" s="20"/>
      <c r="H2354" s="20"/>
      <c r="I2354" s="20"/>
      <c r="J2354" s="20"/>
      <c r="K2354" s="21">
        <f>K2357</f>
        <v>4</v>
      </c>
      <c r="L2354" s="22">
        <f>L2357</f>
        <v>20</v>
      </c>
      <c r="M2354" s="47">
        <f>M2357</f>
        <v>80</v>
      </c>
    </row>
    <row r="2355" spans="1:13" ht="22.5" x14ac:dyDescent="0.25">
      <c r="A2355" s="20"/>
      <c r="B2355" s="20"/>
      <c r="C2355" s="20"/>
      <c r="D2355" s="19" t="s">
        <v>473</v>
      </c>
      <c r="E2355" s="20"/>
      <c r="F2355" s="20"/>
      <c r="G2355" s="20"/>
      <c r="H2355" s="20"/>
      <c r="I2355" s="20"/>
      <c r="J2355" s="20"/>
      <c r="K2355" s="20"/>
      <c r="L2355" s="20"/>
      <c r="M2355" s="48"/>
    </row>
    <row r="2356" spans="1:13" x14ac:dyDescent="0.25">
      <c r="A2356" s="20"/>
      <c r="B2356" s="20"/>
      <c r="C2356" s="20"/>
      <c r="D2356" s="23"/>
      <c r="E2356" s="18" t="s">
        <v>326</v>
      </c>
      <c r="F2356" s="24">
        <v>4</v>
      </c>
      <c r="G2356" s="25">
        <v>0</v>
      </c>
      <c r="H2356" s="25">
        <v>0</v>
      </c>
      <c r="I2356" s="25">
        <v>0</v>
      </c>
      <c r="J2356" s="22">
        <f>OR(F2356&lt;&gt;0,G2356&lt;&gt;0,H2356&lt;&gt;0,I2356&lt;&gt;0)*(F2356 + (F2356 = 0))*(G2356 + (G2356 = 0))*(H2356 + (H2356 = 0))*(I2356 + (I2356 = 0))</f>
        <v>4</v>
      </c>
      <c r="K2356" s="20"/>
      <c r="L2356" s="20"/>
      <c r="M2356" s="48"/>
    </row>
    <row r="2357" spans="1:13" x14ac:dyDescent="0.25">
      <c r="A2357" s="20"/>
      <c r="B2357" s="20"/>
      <c r="C2357" s="20"/>
      <c r="D2357" s="23"/>
      <c r="E2357" s="20"/>
      <c r="F2357" s="20"/>
      <c r="G2357" s="20"/>
      <c r="H2357" s="20"/>
      <c r="I2357" s="20"/>
      <c r="J2357" s="26" t="s">
        <v>475</v>
      </c>
      <c r="K2357" s="27">
        <f>J2356</f>
        <v>4</v>
      </c>
      <c r="L2357" s="25">
        <v>20</v>
      </c>
      <c r="M2357" s="49">
        <f>ROUND(K2357*L2357,2)</f>
        <v>80</v>
      </c>
    </row>
    <row r="2358" spans="1:13" x14ac:dyDescent="0.25">
      <c r="A2358" s="29"/>
      <c r="B2358" s="29"/>
      <c r="C2358" s="29"/>
      <c r="D2358" s="30"/>
      <c r="E2358" s="29"/>
      <c r="F2358" s="29"/>
      <c r="G2358" s="29"/>
      <c r="H2358" s="29"/>
      <c r="I2358" s="29"/>
      <c r="J2358" s="29"/>
      <c r="K2358" s="29"/>
      <c r="L2358" s="29"/>
      <c r="M2358" s="50"/>
    </row>
    <row r="2359" spans="1:13" ht="22.5" x14ac:dyDescent="0.25">
      <c r="A2359" s="17" t="s">
        <v>88</v>
      </c>
      <c r="B2359" s="18" t="s">
        <v>21</v>
      </c>
      <c r="C2359" s="18" t="s">
        <v>59</v>
      </c>
      <c r="D2359" s="19" t="s">
        <v>89</v>
      </c>
      <c r="E2359" s="20"/>
      <c r="F2359" s="20"/>
      <c r="G2359" s="20"/>
      <c r="H2359" s="20"/>
      <c r="I2359" s="20"/>
      <c r="J2359" s="20"/>
      <c r="K2359" s="21">
        <f>K2362</f>
        <v>0.33</v>
      </c>
      <c r="L2359" s="22">
        <f>L2362</f>
        <v>340.51</v>
      </c>
      <c r="M2359" s="47">
        <f>M2362</f>
        <v>112.37</v>
      </c>
    </row>
    <row r="2360" spans="1:13" ht="78.75" x14ac:dyDescent="0.25">
      <c r="A2360" s="20"/>
      <c r="B2360" s="20"/>
      <c r="C2360" s="20"/>
      <c r="D2360" s="19" t="s">
        <v>90</v>
      </c>
      <c r="E2360" s="20"/>
      <c r="F2360" s="20"/>
      <c r="G2360" s="20"/>
      <c r="H2360" s="20"/>
      <c r="I2360" s="20"/>
      <c r="J2360" s="20"/>
      <c r="K2360" s="20"/>
      <c r="L2360" s="20"/>
      <c r="M2360" s="48"/>
    </row>
    <row r="2361" spans="1:13" x14ac:dyDescent="0.25">
      <c r="A2361" s="20"/>
      <c r="B2361" s="20"/>
      <c r="C2361" s="20"/>
      <c r="D2361" s="23"/>
      <c r="E2361" s="18" t="s">
        <v>301</v>
      </c>
      <c r="F2361" s="24">
        <v>1</v>
      </c>
      <c r="G2361" s="25">
        <v>0.33</v>
      </c>
      <c r="H2361" s="25">
        <v>0</v>
      </c>
      <c r="I2361" s="25">
        <v>0</v>
      </c>
      <c r="J2361" s="22">
        <f>OR(F2361&lt;&gt;0,G2361&lt;&gt;0,H2361&lt;&gt;0,I2361&lt;&gt;0)*(F2361 + (F2361 = 0))*(G2361 + (G2361 = 0))*(H2361 + (H2361 = 0))*(I2361 + (I2361 = 0))</f>
        <v>0.33</v>
      </c>
      <c r="K2361" s="20"/>
      <c r="L2361" s="20"/>
      <c r="M2361" s="48"/>
    </row>
    <row r="2362" spans="1:13" x14ac:dyDescent="0.25">
      <c r="A2362" s="20"/>
      <c r="B2362" s="20"/>
      <c r="C2362" s="20"/>
      <c r="D2362" s="23"/>
      <c r="E2362" s="20"/>
      <c r="F2362" s="20"/>
      <c r="G2362" s="20"/>
      <c r="H2362" s="20"/>
      <c r="I2362" s="20"/>
      <c r="J2362" s="26" t="s">
        <v>92</v>
      </c>
      <c r="K2362" s="27">
        <f>J2361</f>
        <v>0.33</v>
      </c>
      <c r="L2362" s="25">
        <v>340.51</v>
      </c>
      <c r="M2362" s="49">
        <f>ROUND(K2362*L2362,2)</f>
        <v>112.37</v>
      </c>
    </row>
    <row r="2363" spans="1:13" x14ac:dyDescent="0.25">
      <c r="A2363" s="29"/>
      <c r="B2363" s="29"/>
      <c r="C2363" s="29"/>
      <c r="D2363" s="30"/>
      <c r="E2363" s="29"/>
      <c r="F2363" s="29"/>
      <c r="G2363" s="29"/>
      <c r="H2363" s="29"/>
      <c r="I2363" s="29"/>
      <c r="J2363" s="29"/>
      <c r="K2363" s="29"/>
      <c r="L2363" s="29"/>
      <c r="M2363" s="50"/>
    </row>
    <row r="2364" spans="1:13" x14ac:dyDescent="0.25">
      <c r="A2364" s="20"/>
      <c r="B2364" s="20"/>
      <c r="C2364" s="20"/>
      <c r="D2364" s="23"/>
      <c r="E2364" s="20"/>
      <c r="F2364" s="20"/>
      <c r="G2364" s="20"/>
      <c r="H2364" s="20"/>
      <c r="I2364" s="20"/>
      <c r="J2364" s="26" t="s">
        <v>616</v>
      </c>
      <c r="K2364" s="31">
        <v>1</v>
      </c>
      <c r="L2364" s="28">
        <f>M2303+M2310+M2317+M2322+M2328+M2333+M2338+M2343+M2349+M2354+M2359</f>
        <v>3135.63</v>
      </c>
      <c r="M2364" s="49">
        <f>ROUND(K2364*L2364,2)</f>
        <v>3135.63</v>
      </c>
    </row>
    <row r="2365" spans="1:13" x14ac:dyDescent="0.25">
      <c r="A2365" s="29"/>
      <c r="B2365" s="29"/>
      <c r="C2365" s="29"/>
      <c r="D2365" s="30"/>
      <c r="E2365" s="29"/>
      <c r="F2365" s="29"/>
      <c r="G2365" s="29"/>
      <c r="H2365" s="29"/>
      <c r="I2365" s="29"/>
      <c r="J2365" s="29"/>
      <c r="K2365" s="29"/>
      <c r="L2365" s="29"/>
      <c r="M2365" s="50"/>
    </row>
    <row r="2366" spans="1:13" x14ac:dyDescent="0.25">
      <c r="A2366" s="20"/>
      <c r="B2366" s="20"/>
      <c r="C2366" s="20"/>
      <c r="D2366" s="23"/>
      <c r="E2366" s="20"/>
      <c r="F2366" s="20"/>
      <c r="G2366" s="20"/>
      <c r="H2366" s="20"/>
      <c r="I2366" s="20"/>
      <c r="J2366" s="26" t="s">
        <v>617</v>
      </c>
      <c r="K2366" s="32">
        <v>1</v>
      </c>
      <c r="L2366" s="28">
        <f>M2302</f>
        <v>3135.63</v>
      </c>
      <c r="M2366" s="49">
        <f>ROUND(K2366*L2366,2)</f>
        <v>3135.63</v>
      </c>
    </row>
    <row r="2367" spans="1:13" x14ac:dyDescent="0.25">
      <c r="A2367" s="29"/>
      <c r="B2367" s="29"/>
      <c r="C2367" s="29"/>
      <c r="D2367" s="30"/>
      <c r="E2367" s="29"/>
      <c r="F2367" s="29"/>
      <c r="G2367" s="29"/>
      <c r="H2367" s="29"/>
      <c r="I2367" s="29"/>
      <c r="J2367" s="29"/>
      <c r="K2367" s="29"/>
      <c r="L2367" s="29"/>
      <c r="M2367" s="50"/>
    </row>
    <row r="2368" spans="1:13" collapsed="1" x14ac:dyDescent="0.25">
      <c r="A2368" s="7" t="s">
        <v>618</v>
      </c>
      <c r="B2368" s="7" t="s">
        <v>15</v>
      </c>
      <c r="C2368" s="7" t="s">
        <v>16</v>
      </c>
      <c r="D2368" s="8" t="s">
        <v>619</v>
      </c>
      <c r="E2368" s="9"/>
      <c r="F2368" s="9"/>
      <c r="G2368" s="9"/>
      <c r="H2368" s="9"/>
      <c r="I2368" s="9"/>
      <c r="J2368" s="9"/>
      <c r="K2368" s="10">
        <f>K2403</f>
        <v>1</v>
      </c>
      <c r="L2368" s="11">
        <f>L2403</f>
        <v>3077.27</v>
      </c>
      <c r="M2368" s="45">
        <f>M2403</f>
        <v>3077.27</v>
      </c>
    </row>
    <row r="2369" spans="1:13" x14ac:dyDescent="0.25">
      <c r="A2369" s="12" t="s">
        <v>620</v>
      </c>
      <c r="B2369" s="12" t="s">
        <v>15</v>
      </c>
      <c r="C2369" s="12" t="s">
        <v>16</v>
      </c>
      <c r="D2369" s="13" t="s">
        <v>19</v>
      </c>
      <c r="E2369" s="14"/>
      <c r="F2369" s="14"/>
      <c r="G2369" s="14"/>
      <c r="H2369" s="14"/>
      <c r="I2369" s="14"/>
      <c r="J2369" s="14"/>
      <c r="K2369" s="15">
        <f>K2401</f>
        <v>1</v>
      </c>
      <c r="L2369" s="16">
        <f>L2401</f>
        <v>3077.27</v>
      </c>
      <c r="M2369" s="46">
        <f>M2401</f>
        <v>3077.27</v>
      </c>
    </row>
    <row r="2370" spans="1:13" x14ac:dyDescent="0.25">
      <c r="A2370" s="17" t="s">
        <v>409</v>
      </c>
      <c r="B2370" s="18" t="s">
        <v>21</v>
      </c>
      <c r="C2370" s="18" t="s">
        <v>29</v>
      </c>
      <c r="D2370" s="19" t="s">
        <v>410</v>
      </c>
      <c r="E2370" s="20"/>
      <c r="F2370" s="20"/>
      <c r="G2370" s="20"/>
      <c r="H2370" s="20"/>
      <c r="I2370" s="20"/>
      <c r="J2370" s="20"/>
      <c r="K2370" s="21">
        <f>K2373</f>
        <v>15.1</v>
      </c>
      <c r="L2370" s="22">
        <f>L2373</f>
        <v>10.55</v>
      </c>
      <c r="M2370" s="47">
        <f>M2373</f>
        <v>159.31</v>
      </c>
    </row>
    <row r="2371" spans="1:13" ht="45" x14ac:dyDescent="0.25">
      <c r="A2371" s="20"/>
      <c r="B2371" s="20"/>
      <c r="C2371" s="20"/>
      <c r="D2371" s="19" t="s">
        <v>411</v>
      </c>
      <c r="E2371" s="20"/>
      <c r="F2371" s="20"/>
      <c r="G2371" s="20"/>
      <c r="H2371" s="20"/>
      <c r="I2371" s="20"/>
      <c r="J2371" s="20"/>
      <c r="K2371" s="20"/>
      <c r="L2371" s="20"/>
      <c r="M2371" s="48"/>
    </row>
    <row r="2372" spans="1:13" x14ac:dyDescent="0.25">
      <c r="A2372" s="20"/>
      <c r="B2372" s="20"/>
      <c r="C2372" s="20"/>
      <c r="D2372" s="23"/>
      <c r="E2372" s="18" t="s">
        <v>32</v>
      </c>
      <c r="F2372" s="24">
        <v>1</v>
      </c>
      <c r="G2372" s="25">
        <v>15.1</v>
      </c>
      <c r="H2372" s="25">
        <v>0</v>
      </c>
      <c r="I2372" s="25">
        <v>0</v>
      </c>
      <c r="J2372" s="22">
        <f>OR(F2372&lt;&gt;0,G2372&lt;&gt;0,H2372&lt;&gt;0,I2372&lt;&gt;0)*(F2372 + (F2372 = 0))*(G2372 + (G2372 = 0))*(H2372 + (H2372 = 0))*(I2372 + (I2372 = 0))</f>
        <v>15.1</v>
      </c>
      <c r="K2372" s="20"/>
      <c r="L2372" s="20"/>
      <c r="M2372" s="48"/>
    </row>
    <row r="2373" spans="1:13" x14ac:dyDescent="0.25">
      <c r="A2373" s="20"/>
      <c r="B2373" s="20"/>
      <c r="C2373" s="20"/>
      <c r="D2373" s="23"/>
      <c r="E2373" s="20"/>
      <c r="F2373" s="20"/>
      <c r="G2373" s="20"/>
      <c r="H2373" s="20"/>
      <c r="I2373" s="20"/>
      <c r="J2373" s="26" t="s">
        <v>413</v>
      </c>
      <c r="K2373" s="27">
        <f>J2372</f>
        <v>15.1</v>
      </c>
      <c r="L2373" s="25">
        <v>10.55</v>
      </c>
      <c r="M2373" s="49">
        <f>ROUND(K2373*L2373,2)</f>
        <v>159.31</v>
      </c>
    </row>
    <row r="2374" spans="1:13" x14ac:dyDescent="0.25">
      <c r="A2374" s="29"/>
      <c r="B2374" s="29"/>
      <c r="C2374" s="29"/>
      <c r="D2374" s="30"/>
      <c r="E2374" s="29"/>
      <c r="F2374" s="29"/>
      <c r="G2374" s="29"/>
      <c r="H2374" s="29"/>
      <c r="I2374" s="29"/>
      <c r="J2374" s="29"/>
      <c r="K2374" s="29"/>
      <c r="L2374" s="29"/>
      <c r="M2374" s="50"/>
    </row>
    <row r="2375" spans="1:13" x14ac:dyDescent="0.25">
      <c r="A2375" s="17" t="s">
        <v>28</v>
      </c>
      <c r="B2375" s="18" t="s">
        <v>21</v>
      </c>
      <c r="C2375" s="18" t="s">
        <v>29</v>
      </c>
      <c r="D2375" s="19" t="s">
        <v>30</v>
      </c>
      <c r="E2375" s="20"/>
      <c r="F2375" s="20"/>
      <c r="G2375" s="20"/>
      <c r="H2375" s="20"/>
      <c r="I2375" s="20"/>
      <c r="J2375" s="20"/>
      <c r="K2375" s="21">
        <f>K2378</f>
        <v>15.1</v>
      </c>
      <c r="L2375" s="22">
        <f>L2378</f>
        <v>29.99</v>
      </c>
      <c r="M2375" s="47">
        <f>M2378</f>
        <v>452.85</v>
      </c>
    </row>
    <row r="2376" spans="1:13" ht="45" x14ac:dyDescent="0.25">
      <c r="A2376" s="20"/>
      <c r="B2376" s="20"/>
      <c r="C2376" s="20"/>
      <c r="D2376" s="19" t="s">
        <v>31</v>
      </c>
      <c r="E2376" s="20"/>
      <c r="F2376" s="20"/>
      <c r="G2376" s="20"/>
      <c r="H2376" s="20"/>
      <c r="I2376" s="20"/>
      <c r="J2376" s="20"/>
      <c r="K2376" s="20"/>
      <c r="L2376" s="20"/>
      <c r="M2376" s="48"/>
    </row>
    <row r="2377" spans="1:13" x14ac:dyDescent="0.25">
      <c r="A2377" s="20"/>
      <c r="B2377" s="20"/>
      <c r="C2377" s="20"/>
      <c r="D2377" s="23"/>
      <c r="E2377" s="18" t="s">
        <v>32</v>
      </c>
      <c r="F2377" s="24">
        <v>1</v>
      </c>
      <c r="G2377" s="25">
        <v>15.1</v>
      </c>
      <c r="H2377" s="25">
        <v>0</v>
      </c>
      <c r="I2377" s="25">
        <v>0</v>
      </c>
      <c r="J2377" s="22">
        <f>OR(F2377&lt;&gt;0,G2377&lt;&gt;0,H2377&lt;&gt;0,I2377&lt;&gt;0)*(F2377 + (F2377 = 0))*(G2377 + (G2377 = 0))*(H2377 + (H2377 = 0))*(I2377 + (I2377 = 0))</f>
        <v>15.1</v>
      </c>
      <c r="K2377" s="20"/>
      <c r="L2377" s="20"/>
      <c r="M2377" s="48"/>
    </row>
    <row r="2378" spans="1:13" x14ac:dyDescent="0.25">
      <c r="A2378" s="20"/>
      <c r="B2378" s="20"/>
      <c r="C2378" s="20"/>
      <c r="D2378" s="23"/>
      <c r="E2378" s="20"/>
      <c r="F2378" s="20"/>
      <c r="G2378" s="20"/>
      <c r="H2378" s="20"/>
      <c r="I2378" s="20"/>
      <c r="J2378" s="26" t="s">
        <v>33</v>
      </c>
      <c r="K2378" s="27">
        <f>J2377</f>
        <v>15.1</v>
      </c>
      <c r="L2378" s="25">
        <v>29.99</v>
      </c>
      <c r="M2378" s="49">
        <f>ROUND(K2378*L2378,2)</f>
        <v>452.85</v>
      </c>
    </row>
    <row r="2379" spans="1:13" x14ac:dyDescent="0.25">
      <c r="A2379" s="29"/>
      <c r="B2379" s="29"/>
      <c r="C2379" s="29"/>
      <c r="D2379" s="30"/>
      <c r="E2379" s="29"/>
      <c r="F2379" s="29"/>
      <c r="G2379" s="29"/>
      <c r="H2379" s="29"/>
      <c r="I2379" s="29"/>
      <c r="J2379" s="29"/>
      <c r="K2379" s="29"/>
      <c r="L2379" s="29"/>
      <c r="M2379" s="50"/>
    </row>
    <row r="2380" spans="1:13" x14ac:dyDescent="0.25">
      <c r="A2380" s="17" t="s">
        <v>471</v>
      </c>
      <c r="B2380" s="18" t="s">
        <v>21</v>
      </c>
      <c r="C2380" s="18" t="s">
        <v>113</v>
      </c>
      <c r="D2380" s="19" t="s">
        <v>472</v>
      </c>
      <c r="E2380" s="20"/>
      <c r="F2380" s="20"/>
      <c r="G2380" s="20"/>
      <c r="H2380" s="20"/>
      <c r="I2380" s="20"/>
      <c r="J2380" s="20"/>
      <c r="K2380" s="21">
        <f>K2383</f>
        <v>8</v>
      </c>
      <c r="L2380" s="22">
        <f>L2383</f>
        <v>20</v>
      </c>
      <c r="M2380" s="47">
        <f>M2383</f>
        <v>160</v>
      </c>
    </row>
    <row r="2381" spans="1:13" ht="22.5" x14ac:dyDescent="0.25">
      <c r="A2381" s="20"/>
      <c r="B2381" s="20"/>
      <c r="C2381" s="20"/>
      <c r="D2381" s="19" t="s">
        <v>473</v>
      </c>
      <c r="E2381" s="20"/>
      <c r="F2381" s="20"/>
      <c r="G2381" s="20"/>
      <c r="H2381" s="20"/>
      <c r="I2381" s="20"/>
      <c r="J2381" s="20"/>
      <c r="K2381" s="20"/>
      <c r="L2381" s="20"/>
      <c r="M2381" s="48"/>
    </row>
    <row r="2382" spans="1:13" x14ac:dyDescent="0.25">
      <c r="A2382" s="20"/>
      <c r="B2382" s="20"/>
      <c r="C2382" s="20"/>
      <c r="D2382" s="23"/>
      <c r="E2382" s="18" t="s">
        <v>280</v>
      </c>
      <c r="F2382" s="24">
        <v>8</v>
      </c>
      <c r="G2382" s="25">
        <v>0</v>
      </c>
      <c r="H2382" s="25">
        <v>0</v>
      </c>
      <c r="I2382" s="25">
        <v>0</v>
      </c>
      <c r="J2382" s="22">
        <f>OR(F2382&lt;&gt;0,G2382&lt;&gt;0,H2382&lt;&gt;0,I2382&lt;&gt;0)*(F2382 + (F2382 = 0))*(G2382 + (G2382 = 0))*(H2382 + (H2382 = 0))*(I2382 + (I2382 = 0))</f>
        <v>8</v>
      </c>
      <c r="K2382" s="20"/>
      <c r="L2382" s="20"/>
      <c r="M2382" s="48"/>
    </row>
    <row r="2383" spans="1:13" x14ac:dyDescent="0.25">
      <c r="A2383" s="20"/>
      <c r="B2383" s="20"/>
      <c r="C2383" s="20"/>
      <c r="D2383" s="23"/>
      <c r="E2383" s="20"/>
      <c r="F2383" s="20"/>
      <c r="G2383" s="20"/>
      <c r="H2383" s="20"/>
      <c r="I2383" s="20"/>
      <c r="J2383" s="26" t="s">
        <v>475</v>
      </c>
      <c r="K2383" s="27">
        <f>J2382</f>
        <v>8</v>
      </c>
      <c r="L2383" s="25">
        <v>20</v>
      </c>
      <c r="M2383" s="49">
        <f>ROUND(K2383*L2383,2)</f>
        <v>160</v>
      </c>
    </row>
    <row r="2384" spans="1:13" x14ac:dyDescent="0.25">
      <c r="A2384" s="29"/>
      <c r="B2384" s="29"/>
      <c r="C2384" s="29"/>
      <c r="D2384" s="30"/>
      <c r="E2384" s="29"/>
      <c r="F2384" s="29"/>
      <c r="G2384" s="29"/>
      <c r="H2384" s="29"/>
      <c r="I2384" s="29"/>
      <c r="J2384" s="29"/>
      <c r="K2384" s="29"/>
      <c r="L2384" s="29"/>
      <c r="M2384" s="50"/>
    </row>
    <row r="2385" spans="1:13" x14ac:dyDescent="0.25">
      <c r="A2385" s="17" t="s">
        <v>451</v>
      </c>
      <c r="B2385" s="18" t="s">
        <v>21</v>
      </c>
      <c r="C2385" s="18" t="s">
        <v>59</v>
      </c>
      <c r="D2385" s="19" t="s">
        <v>452</v>
      </c>
      <c r="E2385" s="20"/>
      <c r="F2385" s="20"/>
      <c r="G2385" s="20"/>
      <c r="H2385" s="20"/>
      <c r="I2385" s="20"/>
      <c r="J2385" s="20"/>
      <c r="K2385" s="21">
        <f>K2389</f>
        <v>0.45</v>
      </c>
      <c r="L2385" s="22">
        <f>L2389</f>
        <v>325</v>
      </c>
      <c r="M2385" s="47">
        <f>M2389</f>
        <v>146.25</v>
      </c>
    </row>
    <row r="2386" spans="1:13" ht="45" x14ac:dyDescent="0.25">
      <c r="A2386" s="20"/>
      <c r="B2386" s="20"/>
      <c r="C2386" s="20"/>
      <c r="D2386" s="19" t="s">
        <v>453</v>
      </c>
      <c r="E2386" s="20"/>
      <c r="F2386" s="20"/>
      <c r="G2386" s="20"/>
      <c r="H2386" s="20"/>
      <c r="I2386" s="20"/>
      <c r="J2386" s="20"/>
      <c r="K2386" s="20"/>
      <c r="L2386" s="20"/>
      <c r="M2386" s="48"/>
    </row>
    <row r="2387" spans="1:13" x14ac:dyDescent="0.25">
      <c r="A2387" s="20"/>
      <c r="B2387" s="20"/>
      <c r="C2387" s="20"/>
      <c r="D2387" s="23"/>
      <c r="E2387" s="18" t="s">
        <v>71</v>
      </c>
      <c r="F2387" s="24">
        <v>0</v>
      </c>
      <c r="G2387" s="25">
        <v>1.1000000000000001</v>
      </c>
      <c r="H2387" s="25">
        <v>0.4</v>
      </c>
      <c r="I2387" s="25">
        <v>0</v>
      </c>
      <c r="J2387" s="22">
        <f>OR(F2387&lt;&gt;0,G2387&lt;&gt;0,H2387&lt;&gt;0,I2387&lt;&gt;0)*(F2387 + (F2387 = 0))*(G2387 + (G2387 = 0))*(H2387 + (H2387 = 0))*(I2387 + (I2387 = 0))</f>
        <v>0.44</v>
      </c>
      <c r="K2387" s="20"/>
      <c r="L2387" s="20"/>
      <c r="M2387" s="48"/>
    </row>
    <row r="2388" spans="1:13" x14ac:dyDescent="0.25">
      <c r="A2388" s="20"/>
      <c r="B2388" s="20"/>
      <c r="C2388" s="20"/>
      <c r="D2388" s="23"/>
      <c r="E2388" s="18" t="s">
        <v>16</v>
      </c>
      <c r="F2388" s="24">
        <v>0</v>
      </c>
      <c r="G2388" s="25">
        <v>0.2</v>
      </c>
      <c r="H2388" s="25">
        <v>0.03</v>
      </c>
      <c r="I2388" s="25">
        <v>0</v>
      </c>
      <c r="J2388" s="22">
        <f>OR(F2388&lt;&gt;0,G2388&lt;&gt;0,H2388&lt;&gt;0,I2388&lt;&gt;0)*(F2388 + (F2388 = 0))*(G2388 + (G2388 = 0))*(H2388 + (H2388 = 0))*(I2388 + (I2388 = 0))</f>
        <v>0.01</v>
      </c>
      <c r="K2388" s="20"/>
      <c r="L2388" s="20"/>
      <c r="M2388" s="48"/>
    </row>
    <row r="2389" spans="1:13" x14ac:dyDescent="0.25">
      <c r="A2389" s="20"/>
      <c r="B2389" s="20"/>
      <c r="C2389" s="20"/>
      <c r="D2389" s="23"/>
      <c r="E2389" s="20"/>
      <c r="F2389" s="20"/>
      <c r="G2389" s="20"/>
      <c r="H2389" s="20"/>
      <c r="I2389" s="20"/>
      <c r="J2389" s="26" t="s">
        <v>558</v>
      </c>
      <c r="K2389" s="27">
        <f>SUM(J2387:J2388)</f>
        <v>0.45</v>
      </c>
      <c r="L2389" s="25">
        <v>325</v>
      </c>
      <c r="M2389" s="49">
        <f>ROUND(K2389*L2389,2)</f>
        <v>146.25</v>
      </c>
    </row>
    <row r="2390" spans="1:13" x14ac:dyDescent="0.25">
      <c r="A2390" s="29"/>
      <c r="B2390" s="29"/>
      <c r="C2390" s="29"/>
      <c r="D2390" s="30"/>
      <c r="E2390" s="29"/>
      <c r="F2390" s="29"/>
      <c r="G2390" s="29"/>
      <c r="H2390" s="29"/>
      <c r="I2390" s="29"/>
      <c r="J2390" s="29"/>
      <c r="K2390" s="29"/>
      <c r="L2390" s="29"/>
      <c r="M2390" s="50"/>
    </row>
    <row r="2391" spans="1:13" ht="22.5" x14ac:dyDescent="0.25">
      <c r="A2391" s="17" t="s">
        <v>182</v>
      </c>
      <c r="B2391" s="18" t="s">
        <v>21</v>
      </c>
      <c r="C2391" s="18" t="s">
        <v>59</v>
      </c>
      <c r="D2391" s="19" t="s">
        <v>183</v>
      </c>
      <c r="E2391" s="20"/>
      <c r="F2391" s="20"/>
      <c r="G2391" s="20"/>
      <c r="H2391" s="20"/>
      <c r="I2391" s="20"/>
      <c r="J2391" s="20"/>
      <c r="K2391" s="21">
        <f>K2394</f>
        <v>7.02</v>
      </c>
      <c r="L2391" s="22">
        <f>L2394</f>
        <v>302.68</v>
      </c>
      <c r="M2391" s="47">
        <f>M2394</f>
        <v>2124.81</v>
      </c>
    </row>
    <row r="2392" spans="1:13" ht="78.75" x14ac:dyDescent="0.25">
      <c r="A2392" s="20"/>
      <c r="B2392" s="20"/>
      <c r="C2392" s="20"/>
      <c r="D2392" s="19" t="s">
        <v>184</v>
      </c>
      <c r="E2392" s="20"/>
      <c r="F2392" s="20"/>
      <c r="G2392" s="20"/>
      <c r="H2392" s="20"/>
      <c r="I2392" s="20"/>
      <c r="J2392" s="20"/>
      <c r="K2392" s="20"/>
      <c r="L2392" s="20"/>
      <c r="M2392" s="48"/>
    </row>
    <row r="2393" spans="1:13" x14ac:dyDescent="0.25">
      <c r="A2393" s="20"/>
      <c r="B2393" s="20"/>
      <c r="C2393" s="20"/>
      <c r="D2393" s="23"/>
      <c r="E2393" s="18" t="s">
        <v>326</v>
      </c>
      <c r="F2393" s="24">
        <v>2</v>
      </c>
      <c r="G2393" s="25">
        <v>1.8</v>
      </c>
      <c r="H2393" s="25">
        <v>1.95</v>
      </c>
      <c r="I2393" s="25">
        <v>0</v>
      </c>
      <c r="J2393" s="22">
        <f>OR(F2393&lt;&gt;0,G2393&lt;&gt;0,H2393&lt;&gt;0,I2393&lt;&gt;0)*(F2393 + (F2393 = 0))*(G2393 + (G2393 = 0))*(H2393 + (H2393 = 0))*(I2393 + (I2393 = 0))</f>
        <v>7.02</v>
      </c>
      <c r="K2393" s="20"/>
      <c r="L2393" s="20"/>
      <c r="M2393" s="48"/>
    </row>
    <row r="2394" spans="1:13" x14ac:dyDescent="0.25">
      <c r="A2394" s="20"/>
      <c r="B2394" s="20"/>
      <c r="C2394" s="20"/>
      <c r="D2394" s="23"/>
      <c r="E2394" s="20"/>
      <c r="F2394" s="20"/>
      <c r="G2394" s="20"/>
      <c r="H2394" s="20"/>
      <c r="I2394" s="20"/>
      <c r="J2394" s="26" t="s">
        <v>186</v>
      </c>
      <c r="K2394" s="27">
        <f>J2393</f>
        <v>7.02</v>
      </c>
      <c r="L2394" s="25">
        <v>302.68</v>
      </c>
      <c r="M2394" s="49">
        <f>ROUND(K2394*L2394,2)</f>
        <v>2124.81</v>
      </c>
    </row>
    <row r="2395" spans="1:13" x14ac:dyDescent="0.25">
      <c r="A2395" s="29"/>
      <c r="B2395" s="29"/>
      <c r="C2395" s="29"/>
      <c r="D2395" s="30"/>
      <c r="E2395" s="29"/>
      <c r="F2395" s="29"/>
      <c r="G2395" s="29"/>
      <c r="H2395" s="29"/>
      <c r="I2395" s="29"/>
      <c r="J2395" s="29"/>
      <c r="K2395" s="29"/>
      <c r="L2395" s="29"/>
      <c r="M2395" s="50"/>
    </row>
    <row r="2396" spans="1:13" ht="22.5" x14ac:dyDescent="0.25">
      <c r="A2396" s="17" t="s">
        <v>88</v>
      </c>
      <c r="B2396" s="18" t="s">
        <v>21</v>
      </c>
      <c r="C2396" s="18" t="s">
        <v>59</v>
      </c>
      <c r="D2396" s="19" t="s">
        <v>89</v>
      </c>
      <c r="E2396" s="20"/>
      <c r="F2396" s="20"/>
      <c r="G2396" s="20"/>
      <c r="H2396" s="20"/>
      <c r="I2396" s="20"/>
      <c r="J2396" s="20"/>
      <c r="K2396" s="21">
        <f>K2399</f>
        <v>0.1</v>
      </c>
      <c r="L2396" s="22">
        <f>L2399</f>
        <v>340.51</v>
      </c>
      <c r="M2396" s="47">
        <f>M2399</f>
        <v>34.049999999999997</v>
      </c>
    </row>
    <row r="2397" spans="1:13" ht="78.75" x14ac:dyDescent="0.25">
      <c r="A2397" s="20"/>
      <c r="B2397" s="20"/>
      <c r="C2397" s="20"/>
      <c r="D2397" s="19" t="s">
        <v>90</v>
      </c>
      <c r="E2397" s="20"/>
      <c r="F2397" s="20"/>
      <c r="G2397" s="20"/>
      <c r="H2397" s="20"/>
      <c r="I2397" s="20"/>
      <c r="J2397" s="20"/>
      <c r="K2397" s="20"/>
      <c r="L2397" s="20"/>
      <c r="M2397" s="48"/>
    </row>
    <row r="2398" spans="1:13" x14ac:dyDescent="0.25">
      <c r="A2398" s="20"/>
      <c r="B2398" s="20"/>
      <c r="C2398" s="20"/>
      <c r="D2398" s="23"/>
      <c r="E2398" s="18" t="s">
        <v>499</v>
      </c>
      <c r="F2398" s="24">
        <v>2</v>
      </c>
      <c r="G2398" s="25">
        <v>0.2</v>
      </c>
      <c r="H2398" s="25">
        <v>0.24</v>
      </c>
      <c r="I2398" s="25">
        <v>0</v>
      </c>
      <c r="J2398" s="22">
        <f>OR(F2398&lt;&gt;0,G2398&lt;&gt;0,H2398&lt;&gt;0,I2398&lt;&gt;0)*(F2398 + (F2398 = 0))*(G2398 + (G2398 = 0))*(H2398 + (H2398 = 0))*(I2398 + (I2398 = 0))</f>
        <v>0.1</v>
      </c>
      <c r="K2398" s="20"/>
      <c r="L2398" s="20"/>
      <c r="M2398" s="48"/>
    </row>
    <row r="2399" spans="1:13" x14ac:dyDescent="0.25">
      <c r="A2399" s="20"/>
      <c r="B2399" s="20"/>
      <c r="C2399" s="20"/>
      <c r="D2399" s="23"/>
      <c r="E2399" s="20"/>
      <c r="F2399" s="20"/>
      <c r="G2399" s="20"/>
      <c r="H2399" s="20"/>
      <c r="I2399" s="20"/>
      <c r="J2399" s="26" t="s">
        <v>92</v>
      </c>
      <c r="K2399" s="27">
        <f>J2398</f>
        <v>0.1</v>
      </c>
      <c r="L2399" s="25">
        <v>340.51</v>
      </c>
      <c r="M2399" s="49">
        <f>ROUND(K2399*L2399,2)</f>
        <v>34.049999999999997</v>
      </c>
    </row>
    <row r="2400" spans="1:13" x14ac:dyDescent="0.25">
      <c r="A2400" s="29"/>
      <c r="B2400" s="29"/>
      <c r="C2400" s="29"/>
      <c r="D2400" s="30"/>
      <c r="E2400" s="29"/>
      <c r="F2400" s="29"/>
      <c r="G2400" s="29"/>
      <c r="H2400" s="29"/>
      <c r="I2400" s="29"/>
      <c r="J2400" s="29"/>
      <c r="K2400" s="29"/>
      <c r="L2400" s="29"/>
      <c r="M2400" s="50"/>
    </row>
    <row r="2401" spans="1:13" x14ac:dyDescent="0.25">
      <c r="A2401" s="20"/>
      <c r="B2401" s="20"/>
      <c r="C2401" s="20"/>
      <c r="D2401" s="23"/>
      <c r="E2401" s="20"/>
      <c r="F2401" s="20"/>
      <c r="G2401" s="20"/>
      <c r="H2401" s="20"/>
      <c r="I2401" s="20"/>
      <c r="J2401" s="26" t="s">
        <v>621</v>
      </c>
      <c r="K2401" s="31">
        <v>1</v>
      </c>
      <c r="L2401" s="28">
        <f>M2370+M2375+M2380+M2385+M2391+M2396</f>
        <v>3077.27</v>
      </c>
      <c r="M2401" s="49">
        <f>ROUND(K2401*L2401,2)</f>
        <v>3077.27</v>
      </c>
    </row>
    <row r="2402" spans="1:13" x14ac:dyDescent="0.25">
      <c r="A2402" s="29"/>
      <c r="B2402" s="29"/>
      <c r="C2402" s="29"/>
      <c r="D2402" s="30"/>
      <c r="E2402" s="29"/>
      <c r="F2402" s="29"/>
      <c r="G2402" s="29"/>
      <c r="H2402" s="29"/>
      <c r="I2402" s="29"/>
      <c r="J2402" s="29"/>
      <c r="K2402" s="29"/>
      <c r="L2402" s="29"/>
      <c r="M2402" s="50"/>
    </row>
    <row r="2403" spans="1:13" x14ac:dyDescent="0.25">
      <c r="A2403" s="20"/>
      <c r="B2403" s="20"/>
      <c r="C2403" s="20"/>
      <c r="D2403" s="23"/>
      <c r="E2403" s="20"/>
      <c r="F2403" s="20"/>
      <c r="G2403" s="20"/>
      <c r="H2403" s="20"/>
      <c r="I2403" s="20"/>
      <c r="J2403" s="26" t="s">
        <v>622</v>
      </c>
      <c r="K2403" s="32">
        <v>1</v>
      </c>
      <c r="L2403" s="28">
        <f>M2369</f>
        <v>3077.27</v>
      </c>
      <c r="M2403" s="49">
        <f>ROUND(K2403*L2403,2)</f>
        <v>3077.27</v>
      </c>
    </row>
    <row r="2404" spans="1:13" x14ac:dyDescent="0.25">
      <c r="A2404" s="29"/>
      <c r="B2404" s="29"/>
      <c r="C2404" s="29"/>
      <c r="D2404" s="30"/>
      <c r="E2404" s="29"/>
      <c r="F2404" s="29"/>
      <c r="G2404" s="29"/>
      <c r="H2404" s="29"/>
      <c r="I2404" s="29"/>
      <c r="J2404" s="29"/>
      <c r="K2404" s="29"/>
      <c r="L2404" s="29"/>
      <c r="M2404" s="50"/>
    </row>
    <row r="2405" spans="1:13" collapsed="1" x14ac:dyDescent="0.25">
      <c r="A2405" s="7" t="s">
        <v>623</v>
      </c>
      <c r="B2405" s="7" t="s">
        <v>15</v>
      </c>
      <c r="C2405" s="7" t="s">
        <v>16</v>
      </c>
      <c r="D2405" s="8" t="s">
        <v>624</v>
      </c>
      <c r="E2405" s="9"/>
      <c r="F2405" s="9"/>
      <c r="G2405" s="9"/>
      <c r="H2405" s="9"/>
      <c r="I2405" s="9"/>
      <c r="J2405" s="9"/>
      <c r="K2405" s="10">
        <f>K2460</f>
        <v>1</v>
      </c>
      <c r="L2405" s="11">
        <f>L2460</f>
        <v>2239.89</v>
      </c>
      <c r="M2405" s="45">
        <f>M2460</f>
        <v>2239.89</v>
      </c>
    </row>
    <row r="2406" spans="1:13" x14ac:dyDescent="0.25">
      <c r="A2406" s="12" t="s">
        <v>625</v>
      </c>
      <c r="B2406" s="12" t="s">
        <v>15</v>
      </c>
      <c r="C2406" s="12" t="s">
        <v>16</v>
      </c>
      <c r="D2406" s="13" t="s">
        <v>19</v>
      </c>
      <c r="E2406" s="14"/>
      <c r="F2406" s="14"/>
      <c r="G2406" s="14"/>
      <c r="H2406" s="14"/>
      <c r="I2406" s="14"/>
      <c r="J2406" s="14"/>
      <c r="K2406" s="15">
        <f>K2458</f>
        <v>1</v>
      </c>
      <c r="L2406" s="16">
        <f>L2458</f>
        <v>2239.89</v>
      </c>
      <c r="M2406" s="46">
        <f>M2458</f>
        <v>2239.89</v>
      </c>
    </row>
    <row r="2407" spans="1:13" x14ac:dyDescent="0.25">
      <c r="A2407" s="17" t="s">
        <v>409</v>
      </c>
      <c r="B2407" s="18" t="s">
        <v>21</v>
      </c>
      <c r="C2407" s="18" t="s">
        <v>29</v>
      </c>
      <c r="D2407" s="19" t="s">
        <v>410</v>
      </c>
      <c r="E2407" s="20"/>
      <c r="F2407" s="20"/>
      <c r="G2407" s="20"/>
      <c r="H2407" s="20"/>
      <c r="I2407" s="20"/>
      <c r="J2407" s="20"/>
      <c r="K2407" s="21">
        <f>K2410</f>
        <v>3.4</v>
      </c>
      <c r="L2407" s="22">
        <f>L2410</f>
        <v>10.55</v>
      </c>
      <c r="M2407" s="47">
        <f>M2410</f>
        <v>35.869999999999997</v>
      </c>
    </row>
    <row r="2408" spans="1:13" ht="45" x14ac:dyDescent="0.25">
      <c r="A2408" s="20"/>
      <c r="B2408" s="20"/>
      <c r="C2408" s="20"/>
      <c r="D2408" s="19" t="s">
        <v>411</v>
      </c>
      <c r="E2408" s="20"/>
      <c r="F2408" s="20"/>
      <c r="G2408" s="20"/>
      <c r="H2408" s="20"/>
      <c r="I2408" s="20"/>
      <c r="J2408" s="20"/>
      <c r="K2408" s="20"/>
      <c r="L2408" s="20"/>
      <c r="M2408" s="48"/>
    </row>
    <row r="2409" spans="1:13" x14ac:dyDescent="0.25">
      <c r="A2409" s="20"/>
      <c r="B2409" s="20"/>
      <c r="C2409" s="20"/>
      <c r="D2409" s="23"/>
      <c r="E2409" s="18" t="s">
        <v>32</v>
      </c>
      <c r="F2409" s="24">
        <v>2</v>
      </c>
      <c r="G2409" s="25">
        <v>1.7</v>
      </c>
      <c r="H2409" s="25">
        <v>0</v>
      </c>
      <c r="I2409" s="25">
        <v>0</v>
      </c>
      <c r="J2409" s="22">
        <f>OR(F2409&lt;&gt;0,G2409&lt;&gt;0,H2409&lt;&gt;0,I2409&lt;&gt;0)*(F2409 + (F2409 = 0))*(G2409 + (G2409 = 0))*(H2409 + (H2409 = 0))*(I2409 + (I2409 = 0))</f>
        <v>3.4</v>
      </c>
      <c r="K2409" s="20"/>
      <c r="L2409" s="20"/>
      <c r="M2409" s="48"/>
    </row>
    <row r="2410" spans="1:13" x14ac:dyDescent="0.25">
      <c r="A2410" s="20"/>
      <c r="B2410" s="20"/>
      <c r="C2410" s="20"/>
      <c r="D2410" s="23"/>
      <c r="E2410" s="20"/>
      <c r="F2410" s="20"/>
      <c r="G2410" s="20"/>
      <c r="H2410" s="20"/>
      <c r="I2410" s="20"/>
      <c r="J2410" s="26" t="s">
        <v>413</v>
      </c>
      <c r="K2410" s="27">
        <f>J2409</f>
        <v>3.4</v>
      </c>
      <c r="L2410" s="25">
        <v>10.55</v>
      </c>
      <c r="M2410" s="49">
        <f>ROUND(K2410*L2410,2)</f>
        <v>35.869999999999997</v>
      </c>
    </row>
    <row r="2411" spans="1:13" x14ac:dyDescent="0.25">
      <c r="A2411" s="29"/>
      <c r="B2411" s="29"/>
      <c r="C2411" s="29"/>
      <c r="D2411" s="30"/>
      <c r="E2411" s="29"/>
      <c r="F2411" s="29"/>
      <c r="G2411" s="29"/>
      <c r="H2411" s="29"/>
      <c r="I2411" s="29"/>
      <c r="J2411" s="29"/>
      <c r="K2411" s="29"/>
      <c r="L2411" s="29"/>
      <c r="M2411" s="50"/>
    </row>
    <row r="2412" spans="1:13" x14ac:dyDescent="0.25">
      <c r="A2412" s="17" t="s">
        <v>28</v>
      </c>
      <c r="B2412" s="18" t="s">
        <v>21</v>
      </c>
      <c r="C2412" s="18" t="s">
        <v>29</v>
      </c>
      <c r="D2412" s="19" t="s">
        <v>30</v>
      </c>
      <c r="E2412" s="20"/>
      <c r="F2412" s="20"/>
      <c r="G2412" s="20"/>
      <c r="H2412" s="20"/>
      <c r="I2412" s="20"/>
      <c r="J2412" s="20"/>
      <c r="K2412" s="21">
        <f>K2415</f>
        <v>3.4</v>
      </c>
      <c r="L2412" s="22">
        <f>L2415</f>
        <v>29.99</v>
      </c>
      <c r="M2412" s="47">
        <f>M2415</f>
        <v>101.97</v>
      </c>
    </row>
    <row r="2413" spans="1:13" ht="45" x14ac:dyDescent="0.25">
      <c r="A2413" s="20"/>
      <c r="B2413" s="20"/>
      <c r="C2413" s="20"/>
      <c r="D2413" s="19" t="s">
        <v>31</v>
      </c>
      <c r="E2413" s="20"/>
      <c r="F2413" s="20"/>
      <c r="G2413" s="20"/>
      <c r="H2413" s="20"/>
      <c r="I2413" s="20"/>
      <c r="J2413" s="20"/>
      <c r="K2413" s="20"/>
      <c r="L2413" s="20"/>
      <c r="M2413" s="48"/>
    </row>
    <row r="2414" spans="1:13" x14ac:dyDescent="0.25">
      <c r="A2414" s="20"/>
      <c r="B2414" s="20"/>
      <c r="C2414" s="20"/>
      <c r="D2414" s="23"/>
      <c r="E2414" s="18" t="s">
        <v>32</v>
      </c>
      <c r="F2414" s="24">
        <v>2</v>
      </c>
      <c r="G2414" s="25">
        <v>1.7</v>
      </c>
      <c r="H2414" s="25">
        <v>0</v>
      </c>
      <c r="I2414" s="25">
        <v>0</v>
      </c>
      <c r="J2414" s="22">
        <f>OR(F2414&lt;&gt;0,G2414&lt;&gt;0,H2414&lt;&gt;0,I2414&lt;&gt;0)*(F2414 + (F2414 = 0))*(G2414 + (G2414 = 0))*(H2414 + (H2414 = 0))*(I2414 + (I2414 = 0))</f>
        <v>3.4</v>
      </c>
      <c r="K2414" s="20"/>
      <c r="L2414" s="20"/>
      <c r="M2414" s="48"/>
    </row>
    <row r="2415" spans="1:13" x14ac:dyDescent="0.25">
      <c r="A2415" s="20"/>
      <c r="B2415" s="20"/>
      <c r="C2415" s="20"/>
      <c r="D2415" s="23"/>
      <c r="E2415" s="20"/>
      <c r="F2415" s="20"/>
      <c r="G2415" s="20"/>
      <c r="H2415" s="20"/>
      <c r="I2415" s="20"/>
      <c r="J2415" s="26" t="s">
        <v>33</v>
      </c>
      <c r="K2415" s="27">
        <f>J2414</f>
        <v>3.4</v>
      </c>
      <c r="L2415" s="25">
        <v>29.99</v>
      </c>
      <c r="M2415" s="49">
        <f>ROUND(K2415*L2415,2)</f>
        <v>101.97</v>
      </c>
    </row>
    <row r="2416" spans="1:13" x14ac:dyDescent="0.25">
      <c r="A2416" s="29"/>
      <c r="B2416" s="29"/>
      <c r="C2416" s="29"/>
      <c r="D2416" s="30"/>
      <c r="E2416" s="29"/>
      <c r="F2416" s="29"/>
      <c r="G2416" s="29"/>
      <c r="H2416" s="29"/>
      <c r="I2416" s="29"/>
      <c r="J2416" s="29"/>
      <c r="K2416" s="29"/>
      <c r="L2416" s="29"/>
      <c r="M2416" s="50"/>
    </row>
    <row r="2417" spans="1:13" x14ac:dyDescent="0.25">
      <c r="A2417" s="17" t="s">
        <v>20</v>
      </c>
      <c r="B2417" s="18" t="s">
        <v>21</v>
      </c>
      <c r="C2417" s="18" t="s">
        <v>22</v>
      </c>
      <c r="D2417" s="19" t="s">
        <v>23</v>
      </c>
      <c r="E2417" s="20"/>
      <c r="F2417" s="20"/>
      <c r="G2417" s="20"/>
      <c r="H2417" s="20"/>
      <c r="I2417" s="20"/>
      <c r="J2417" s="20"/>
      <c r="K2417" s="21">
        <f>K2422</f>
        <v>32</v>
      </c>
      <c r="L2417" s="22">
        <f>L2422</f>
        <v>24.43</v>
      </c>
      <c r="M2417" s="47">
        <f>M2422</f>
        <v>781.76</v>
      </c>
    </row>
    <row r="2418" spans="1:13" ht="33.75" x14ac:dyDescent="0.25">
      <c r="A2418" s="20"/>
      <c r="B2418" s="20"/>
      <c r="C2418" s="20"/>
      <c r="D2418" s="19" t="s">
        <v>24</v>
      </c>
      <c r="E2418" s="20"/>
      <c r="F2418" s="20"/>
      <c r="G2418" s="20"/>
      <c r="H2418" s="20"/>
      <c r="I2418" s="20"/>
      <c r="J2418" s="20"/>
      <c r="K2418" s="20"/>
      <c r="L2418" s="20"/>
      <c r="M2418" s="48"/>
    </row>
    <row r="2419" spans="1:13" x14ac:dyDescent="0.25">
      <c r="A2419" s="20"/>
      <c r="B2419" s="20"/>
      <c r="C2419" s="20"/>
      <c r="D2419" s="23"/>
      <c r="E2419" s="18" t="s">
        <v>32</v>
      </c>
      <c r="F2419" s="24">
        <v>136</v>
      </c>
      <c r="G2419" s="25">
        <v>0.2</v>
      </c>
      <c r="H2419" s="25">
        <v>0</v>
      </c>
      <c r="I2419" s="25">
        <v>0</v>
      </c>
      <c r="J2419" s="22">
        <f>OR(F2419&lt;&gt;0,G2419&lt;&gt;0,H2419&lt;&gt;0,I2419&lt;&gt;0)*(F2419 + (F2419 = 0))*(G2419 + (G2419 = 0))*(H2419 + (H2419 = 0))*(I2419 + (I2419 = 0))</f>
        <v>27.2</v>
      </c>
      <c r="K2419" s="20"/>
      <c r="L2419" s="20"/>
      <c r="M2419" s="48"/>
    </row>
    <row r="2420" spans="1:13" x14ac:dyDescent="0.25">
      <c r="A2420" s="20"/>
      <c r="B2420" s="20"/>
      <c r="C2420" s="20"/>
      <c r="D2420" s="23"/>
      <c r="E2420" s="18" t="s">
        <v>626</v>
      </c>
      <c r="F2420" s="24">
        <v>2</v>
      </c>
      <c r="G2420" s="25">
        <v>0.3</v>
      </c>
      <c r="H2420" s="25">
        <v>5.34</v>
      </c>
      <c r="I2420" s="25">
        <v>0</v>
      </c>
      <c r="J2420" s="22">
        <f>OR(F2420&lt;&gt;0,G2420&lt;&gt;0,H2420&lt;&gt;0,I2420&lt;&gt;0)*(F2420 + (F2420 = 0))*(G2420 + (G2420 = 0))*(H2420 + (H2420 = 0))*(I2420 + (I2420 = 0))</f>
        <v>3.2</v>
      </c>
      <c r="K2420" s="20"/>
      <c r="L2420" s="20"/>
      <c r="M2420" s="48"/>
    </row>
    <row r="2421" spans="1:13" x14ac:dyDescent="0.25">
      <c r="A2421" s="20"/>
      <c r="B2421" s="20"/>
      <c r="C2421" s="20"/>
      <c r="D2421" s="23"/>
      <c r="E2421" s="18" t="s">
        <v>627</v>
      </c>
      <c r="F2421" s="24">
        <v>8</v>
      </c>
      <c r="G2421" s="25">
        <v>0.2</v>
      </c>
      <c r="H2421" s="25">
        <v>0</v>
      </c>
      <c r="I2421" s="25">
        <v>0</v>
      </c>
      <c r="J2421" s="22">
        <f>OR(F2421&lt;&gt;0,G2421&lt;&gt;0,H2421&lt;&gt;0,I2421&lt;&gt;0)*(F2421 + (F2421 = 0))*(G2421 + (G2421 = 0))*(H2421 + (H2421 = 0))*(I2421 + (I2421 = 0))</f>
        <v>1.6</v>
      </c>
      <c r="K2421" s="20"/>
      <c r="L2421" s="20"/>
      <c r="M2421" s="48"/>
    </row>
    <row r="2422" spans="1:13" x14ac:dyDescent="0.25">
      <c r="A2422" s="20"/>
      <c r="B2422" s="20"/>
      <c r="C2422" s="20"/>
      <c r="D2422" s="23"/>
      <c r="E2422" s="20"/>
      <c r="F2422" s="20"/>
      <c r="G2422" s="20"/>
      <c r="H2422" s="20"/>
      <c r="I2422" s="20"/>
      <c r="J2422" s="26" t="s">
        <v>27</v>
      </c>
      <c r="K2422" s="27">
        <f>SUM(J2419:J2421)</f>
        <v>32</v>
      </c>
      <c r="L2422" s="25">
        <v>24.43</v>
      </c>
      <c r="M2422" s="49">
        <f>ROUND(K2422*L2422,2)</f>
        <v>781.76</v>
      </c>
    </row>
    <row r="2423" spans="1:13" x14ac:dyDescent="0.25">
      <c r="A2423" s="29"/>
      <c r="B2423" s="29"/>
      <c r="C2423" s="29"/>
      <c r="D2423" s="30"/>
      <c r="E2423" s="29"/>
      <c r="F2423" s="29"/>
      <c r="G2423" s="29"/>
      <c r="H2423" s="29"/>
      <c r="I2423" s="29"/>
      <c r="J2423" s="29"/>
      <c r="K2423" s="29"/>
      <c r="L2423" s="29"/>
      <c r="M2423" s="50"/>
    </row>
    <row r="2424" spans="1:13" x14ac:dyDescent="0.25">
      <c r="A2424" s="17" t="s">
        <v>471</v>
      </c>
      <c r="B2424" s="18" t="s">
        <v>21</v>
      </c>
      <c r="C2424" s="18" t="s">
        <v>113</v>
      </c>
      <c r="D2424" s="19" t="s">
        <v>472</v>
      </c>
      <c r="E2424" s="20"/>
      <c r="F2424" s="20"/>
      <c r="G2424" s="20"/>
      <c r="H2424" s="20"/>
      <c r="I2424" s="20"/>
      <c r="J2424" s="20"/>
      <c r="K2424" s="21">
        <f>K2427</f>
        <v>1</v>
      </c>
      <c r="L2424" s="22">
        <f>L2427</f>
        <v>20</v>
      </c>
      <c r="M2424" s="47">
        <f>M2427</f>
        <v>20</v>
      </c>
    </row>
    <row r="2425" spans="1:13" ht="22.5" x14ac:dyDescent="0.25">
      <c r="A2425" s="20"/>
      <c r="B2425" s="20"/>
      <c r="C2425" s="20"/>
      <c r="D2425" s="19" t="s">
        <v>473</v>
      </c>
      <c r="E2425" s="20"/>
      <c r="F2425" s="20"/>
      <c r="G2425" s="20"/>
      <c r="H2425" s="20"/>
      <c r="I2425" s="20"/>
      <c r="J2425" s="20"/>
      <c r="K2425" s="20"/>
      <c r="L2425" s="20"/>
      <c r="M2425" s="48"/>
    </row>
    <row r="2426" spans="1:13" x14ac:dyDescent="0.25">
      <c r="A2426" s="20"/>
      <c r="B2426" s="20"/>
      <c r="C2426" s="20"/>
      <c r="D2426" s="23"/>
      <c r="E2426" s="18" t="s">
        <v>42</v>
      </c>
      <c r="F2426" s="24">
        <v>1</v>
      </c>
      <c r="G2426" s="25">
        <v>0</v>
      </c>
      <c r="H2426" s="25">
        <v>0</v>
      </c>
      <c r="I2426" s="25">
        <v>0</v>
      </c>
      <c r="J2426" s="22">
        <f>OR(F2426&lt;&gt;0,G2426&lt;&gt;0,H2426&lt;&gt;0,I2426&lt;&gt;0)*(F2426 + (F2426 = 0))*(G2426 + (G2426 = 0))*(H2426 + (H2426 = 0))*(I2426 + (I2426 = 0))</f>
        <v>1</v>
      </c>
      <c r="K2426" s="20"/>
      <c r="L2426" s="20"/>
      <c r="M2426" s="48"/>
    </row>
    <row r="2427" spans="1:13" x14ac:dyDescent="0.25">
      <c r="A2427" s="20"/>
      <c r="B2427" s="20"/>
      <c r="C2427" s="20"/>
      <c r="D2427" s="23"/>
      <c r="E2427" s="20"/>
      <c r="F2427" s="20"/>
      <c r="G2427" s="20"/>
      <c r="H2427" s="20"/>
      <c r="I2427" s="20"/>
      <c r="J2427" s="26" t="s">
        <v>475</v>
      </c>
      <c r="K2427" s="27">
        <f>J2426</f>
        <v>1</v>
      </c>
      <c r="L2427" s="25">
        <v>20</v>
      </c>
      <c r="M2427" s="49">
        <f>ROUND(K2427*L2427,2)</f>
        <v>20</v>
      </c>
    </row>
    <row r="2428" spans="1:13" x14ac:dyDescent="0.25">
      <c r="A2428" s="29"/>
      <c r="B2428" s="29"/>
      <c r="C2428" s="29"/>
      <c r="D2428" s="30"/>
      <c r="E2428" s="29"/>
      <c r="F2428" s="29"/>
      <c r="G2428" s="29"/>
      <c r="H2428" s="29"/>
      <c r="I2428" s="29"/>
      <c r="J2428" s="29"/>
      <c r="K2428" s="29"/>
      <c r="L2428" s="29"/>
      <c r="M2428" s="50"/>
    </row>
    <row r="2429" spans="1:13" ht="22.5" x14ac:dyDescent="0.25">
      <c r="A2429" s="17" t="s">
        <v>88</v>
      </c>
      <c r="B2429" s="18" t="s">
        <v>21</v>
      </c>
      <c r="C2429" s="18" t="s">
        <v>59</v>
      </c>
      <c r="D2429" s="19" t="s">
        <v>89</v>
      </c>
      <c r="E2429" s="20"/>
      <c r="F2429" s="20"/>
      <c r="G2429" s="20"/>
      <c r="H2429" s="20"/>
      <c r="I2429" s="20"/>
      <c r="J2429" s="20"/>
      <c r="K2429" s="21">
        <f>K2434</f>
        <v>0.28000000000000003</v>
      </c>
      <c r="L2429" s="22">
        <f>L2434</f>
        <v>340.51</v>
      </c>
      <c r="M2429" s="47">
        <f>M2434</f>
        <v>95.34</v>
      </c>
    </row>
    <row r="2430" spans="1:13" ht="78.75" x14ac:dyDescent="0.25">
      <c r="A2430" s="20"/>
      <c r="B2430" s="20"/>
      <c r="C2430" s="20"/>
      <c r="D2430" s="19" t="s">
        <v>90</v>
      </c>
      <c r="E2430" s="20"/>
      <c r="F2430" s="20"/>
      <c r="G2430" s="20"/>
      <c r="H2430" s="20"/>
      <c r="I2430" s="20"/>
      <c r="J2430" s="20"/>
      <c r="K2430" s="20"/>
      <c r="L2430" s="20"/>
      <c r="M2430" s="48"/>
    </row>
    <row r="2431" spans="1:13" x14ac:dyDescent="0.25">
      <c r="A2431" s="20"/>
      <c r="B2431" s="20"/>
      <c r="C2431" s="20"/>
      <c r="D2431" s="23"/>
      <c r="E2431" s="18" t="s">
        <v>280</v>
      </c>
      <c r="F2431" s="24">
        <v>1</v>
      </c>
      <c r="G2431" s="25">
        <v>0.12</v>
      </c>
      <c r="H2431" s="25">
        <v>0</v>
      </c>
      <c r="I2431" s="25">
        <v>0</v>
      </c>
      <c r="J2431" s="22">
        <f>OR(F2431&lt;&gt;0,G2431&lt;&gt;0,H2431&lt;&gt;0,I2431&lt;&gt;0)*(F2431 + (F2431 = 0))*(G2431 + (G2431 = 0))*(H2431 + (H2431 = 0))*(I2431 + (I2431 = 0))</f>
        <v>0.12</v>
      </c>
      <c r="K2431" s="20"/>
      <c r="L2431" s="20"/>
      <c r="M2431" s="48"/>
    </row>
    <row r="2432" spans="1:13" x14ac:dyDescent="0.25">
      <c r="A2432" s="20"/>
      <c r="B2432" s="20"/>
      <c r="C2432" s="20"/>
      <c r="D2432" s="23"/>
      <c r="E2432" s="18" t="s">
        <v>16</v>
      </c>
      <c r="F2432" s="24">
        <v>1</v>
      </c>
      <c r="G2432" s="25">
        <v>0.13</v>
      </c>
      <c r="H2432" s="25">
        <v>0</v>
      </c>
      <c r="I2432" s="25">
        <v>0</v>
      </c>
      <c r="J2432" s="22">
        <f>OR(F2432&lt;&gt;0,G2432&lt;&gt;0,H2432&lt;&gt;0,I2432&lt;&gt;0)*(F2432 + (F2432 = 0))*(G2432 + (G2432 = 0))*(H2432 + (H2432 = 0))*(I2432 + (I2432 = 0))</f>
        <v>0.13</v>
      </c>
      <c r="K2432" s="20"/>
      <c r="L2432" s="20"/>
      <c r="M2432" s="48"/>
    </row>
    <row r="2433" spans="1:13" x14ac:dyDescent="0.25">
      <c r="A2433" s="20"/>
      <c r="B2433" s="20"/>
      <c r="C2433" s="20"/>
      <c r="D2433" s="23"/>
      <c r="E2433" s="18" t="s">
        <v>16</v>
      </c>
      <c r="F2433" s="24">
        <v>1</v>
      </c>
      <c r="G2433" s="25">
        <v>0.03</v>
      </c>
      <c r="H2433" s="25">
        <v>0</v>
      </c>
      <c r="I2433" s="25">
        <v>0</v>
      </c>
      <c r="J2433" s="22">
        <f>OR(F2433&lt;&gt;0,G2433&lt;&gt;0,H2433&lt;&gt;0,I2433&lt;&gt;0)*(F2433 + (F2433 = 0))*(G2433 + (G2433 = 0))*(H2433 + (H2433 = 0))*(I2433 + (I2433 = 0))</f>
        <v>0.03</v>
      </c>
      <c r="K2433" s="20"/>
      <c r="L2433" s="20"/>
      <c r="M2433" s="48"/>
    </row>
    <row r="2434" spans="1:13" x14ac:dyDescent="0.25">
      <c r="A2434" s="20"/>
      <c r="B2434" s="20"/>
      <c r="C2434" s="20"/>
      <c r="D2434" s="23"/>
      <c r="E2434" s="20"/>
      <c r="F2434" s="20"/>
      <c r="G2434" s="20"/>
      <c r="H2434" s="20"/>
      <c r="I2434" s="20"/>
      <c r="J2434" s="26" t="s">
        <v>92</v>
      </c>
      <c r="K2434" s="27">
        <f>SUM(J2431:J2433)</f>
        <v>0.28000000000000003</v>
      </c>
      <c r="L2434" s="25">
        <v>340.51</v>
      </c>
      <c r="M2434" s="49">
        <f>ROUND(K2434*L2434,2)</f>
        <v>95.34</v>
      </c>
    </row>
    <row r="2435" spans="1:13" x14ac:dyDescent="0.25">
      <c r="A2435" s="29"/>
      <c r="B2435" s="29"/>
      <c r="C2435" s="29"/>
      <c r="D2435" s="30"/>
      <c r="E2435" s="29"/>
      <c r="F2435" s="29"/>
      <c r="G2435" s="29"/>
      <c r="H2435" s="29"/>
      <c r="I2435" s="29"/>
      <c r="J2435" s="29"/>
      <c r="K2435" s="29"/>
      <c r="L2435" s="29"/>
      <c r="M2435" s="50"/>
    </row>
    <row r="2436" spans="1:13" x14ac:dyDescent="0.25">
      <c r="A2436" s="17" t="s">
        <v>451</v>
      </c>
      <c r="B2436" s="18" t="s">
        <v>21</v>
      </c>
      <c r="C2436" s="18" t="s">
        <v>59</v>
      </c>
      <c r="D2436" s="19" t="s">
        <v>452</v>
      </c>
      <c r="E2436" s="20"/>
      <c r="F2436" s="20"/>
      <c r="G2436" s="20"/>
      <c r="H2436" s="20"/>
      <c r="I2436" s="20"/>
      <c r="J2436" s="20"/>
      <c r="K2436" s="21">
        <f>K2440</f>
        <v>1.41</v>
      </c>
      <c r="L2436" s="22">
        <f>L2440</f>
        <v>325</v>
      </c>
      <c r="M2436" s="47">
        <f>M2440</f>
        <v>458.25</v>
      </c>
    </row>
    <row r="2437" spans="1:13" ht="45" x14ac:dyDescent="0.25">
      <c r="A2437" s="20"/>
      <c r="B2437" s="20"/>
      <c r="C2437" s="20"/>
      <c r="D2437" s="19" t="s">
        <v>453</v>
      </c>
      <c r="E2437" s="20"/>
      <c r="F2437" s="20"/>
      <c r="G2437" s="20"/>
      <c r="H2437" s="20"/>
      <c r="I2437" s="20"/>
      <c r="J2437" s="20"/>
      <c r="K2437" s="20"/>
      <c r="L2437" s="20"/>
      <c r="M2437" s="48"/>
    </row>
    <row r="2438" spans="1:13" x14ac:dyDescent="0.25">
      <c r="A2438" s="20"/>
      <c r="B2438" s="20"/>
      <c r="C2438" s="20"/>
      <c r="D2438" s="23"/>
      <c r="E2438" s="18" t="s">
        <v>71</v>
      </c>
      <c r="F2438" s="24">
        <v>4</v>
      </c>
      <c r="G2438" s="25">
        <v>1.1000000000000001</v>
      </c>
      <c r="H2438" s="25">
        <v>0.06</v>
      </c>
      <c r="I2438" s="25">
        <v>0</v>
      </c>
      <c r="J2438" s="22">
        <f>OR(F2438&lt;&gt;0,G2438&lt;&gt;0,H2438&lt;&gt;0,I2438&lt;&gt;0)*(F2438 + (F2438 = 0))*(G2438 + (G2438 = 0))*(H2438 + (H2438 = 0))*(I2438 + (I2438 = 0))</f>
        <v>0.26</v>
      </c>
      <c r="K2438" s="20"/>
      <c r="L2438" s="20"/>
      <c r="M2438" s="48"/>
    </row>
    <row r="2439" spans="1:13" x14ac:dyDescent="0.25">
      <c r="A2439" s="20"/>
      <c r="B2439" s="20"/>
      <c r="C2439" s="20"/>
      <c r="D2439" s="23"/>
      <c r="E2439" s="18" t="s">
        <v>16</v>
      </c>
      <c r="F2439" s="24">
        <v>4</v>
      </c>
      <c r="G2439" s="25">
        <v>2.4</v>
      </c>
      <c r="H2439" s="25">
        <v>0.12</v>
      </c>
      <c r="I2439" s="25">
        <v>0</v>
      </c>
      <c r="J2439" s="22">
        <f>OR(F2439&lt;&gt;0,G2439&lt;&gt;0,H2439&lt;&gt;0,I2439&lt;&gt;0)*(F2439 + (F2439 = 0))*(G2439 + (G2439 = 0))*(H2439 + (H2439 = 0))*(I2439 + (I2439 = 0))</f>
        <v>1.1499999999999999</v>
      </c>
      <c r="K2439" s="20"/>
      <c r="L2439" s="20"/>
      <c r="M2439" s="48"/>
    </row>
    <row r="2440" spans="1:13" x14ac:dyDescent="0.25">
      <c r="A2440" s="20"/>
      <c r="B2440" s="20"/>
      <c r="C2440" s="20"/>
      <c r="D2440" s="23"/>
      <c r="E2440" s="20"/>
      <c r="F2440" s="20"/>
      <c r="G2440" s="20"/>
      <c r="H2440" s="20"/>
      <c r="I2440" s="20"/>
      <c r="J2440" s="26" t="s">
        <v>558</v>
      </c>
      <c r="K2440" s="27">
        <f>SUM(J2438:J2439)</f>
        <v>1.41</v>
      </c>
      <c r="L2440" s="25">
        <v>325</v>
      </c>
      <c r="M2440" s="49">
        <f>ROUND(K2440*L2440,2)</f>
        <v>458.25</v>
      </c>
    </row>
    <row r="2441" spans="1:13" x14ac:dyDescent="0.25">
      <c r="A2441" s="29"/>
      <c r="B2441" s="29"/>
      <c r="C2441" s="29"/>
      <c r="D2441" s="30"/>
      <c r="E2441" s="29"/>
      <c r="F2441" s="29"/>
      <c r="G2441" s="29"/>
      <c r="H2441" s="29"/>
      <c r="I2441" s="29"/>
      <c r="J2441" s="29"/>
      <c r="K2441" s="29"/>
      <c r="L2441" s="29"/>
      <c r="M2441" s="50"/>
    </row>
    <row r="2442" spans="1:13" x14ac:dyDescent="0.25">
      <c r="A2442" s="17" t="s">
        <v>272</v>
      </c>
      <c r="B2442" s="18" t="s">
        <v>21</v>
      </c>
      <c r="C2442" s="18" t="s">
        <v>113</v>
      </c>
      <c r="D2442" s="19" t="s">
        <v>273</v>
      </c>
      <c r="E2442" s="20"/>
      <c r="F2442" s="20"/>
      <c r="G2442" s="20"/>
      <c r="H2442" s="20"/>
      <c r="I2442" s="20"/>
      <c r="J2442" s="20"/>
      <c r="K2442" s="21">
        <f>K2446</f>
        <v>34</v>
      </c>
      <c r="L2442" s="22">
        <f>L2446</f>
        <v>20</v>
      </c>
      <c r="M2442" s="47">
        <f>M2446</f>
        <v>680</v>
      </c>
    </row>
    <row r="2443" spans="1:13" ht="33.75" x14ac:dyDescent="0.25">
      <c r="A2443" s="20"/>
      <c r="B2443" s="20"/>
      <c r="C2443" s="20"/>
      <c r="D2443" s="19" t="s">
        <v>274</v>
      </c>
      <c r="E2443" s="20"/>
      <c r="F2443" s="20"/>
      <c r="G2443" s="20"/>
      <c r="H2443" s="20"/>
      <c r="I2443" s="20"/>
      <c r="J2443" s="20"/>
      <c r="K2443" s="20"/>
      <c r="L2443" s="20"/>
      <c r="M2443" s="48"/>
    </row>
    <row r="2444" spans="1:13" x14ac:dyDescent="0.25">
      <c r="A2444" s="20"/>
      <c r="B2444" s="20"/>
      <c r="C2444" s="20"/>
      <c r="D2444" s="23"/>
      <c r="E2444" s="18" t="s">
        <v>326</v>
      </c>
      <c r="F2444" s="24">
        <v>32</v>
      </c>
      <c r="G2444" s="25">
        <v>0</v>
      </c>
      <c r="H2444" s="25">
        <v>0</v>
      </c>
      <c r="I2444" s="25">
        <v>0</v>
      </c>
      <c r="J2444" s="22">
        <f>OR(F2444&lt;&gt;0,G2444&lt;&gt;0,H2444&lt;&gt;0,I2444&lt;&gt;0)*(F2444 + (F2444 = 0))*(G2444 + (G2444 = 0))*(H2444 + (H2444 = 0))*(I2444 + (I2444 = 0))</f>
        <v>32</v>
      </c>
      <c r="K2444" s="20"/>
      <c r="L2444" s="20"/>
      <c r="M2444" s="48"/>
    </row>
    <row r="2445" spans="1:13" x14ac:dyDescent="0.25">
      <c r="A2445" s="20"/>
      <c r="B2445" s="20"/>
      <c r="C2445" s="20"/>
      <c r="D2445" s="23"/>
      <c r="E2445" s="18" t="s">
        <v>301</v>
      </c>
      <c r="F2445" s="24">
        <v>2</v>
      </c>
      <c r="G2445" s="25">
        <v>0</v>
      </c>
      <c r="H2445" s="25">
        <v>0</v>
      </c>
      <c r="I2445" s="25">
        <v>0</v>
      </c>
      <c r="J2445" s="22">
        <f>OR(F2445&lt;&gt;0,G2445&lt;&gt;0,H2445&lt;&gt;0,I2445&lt;&gt;0)*(F2445 + (F2445 = 0))*(G2445 + (G2445 = 0))*(H2445 + (H2445 = 0))*(I2445 + (I2445 = 0))</f>
        <v>2</v>
      </c>
      <c r="K2445" s="20"/>
      <c r="L2445" s="20"/>
      <c r="M2445" s="48"/>
    </row>
    <row r="2446" spans="1:13" x14ac:dyDescent="0.25">
      <c r="A2446" s="20"/>
      <c r="B2446" s="20"/>
      <c r="C2446" s="20"/>
      <c r="D2446" s="23"/>
      <c r="E2446" s="20"/>
      <c r="F2446" s="20"/>
      <c r="G2446" s="20"/>
      <c r="H2446" s="20"/>
      <c r="I2446" s="20"/>
      <c r="J2446" s="26" t="s">
        <v>275</v>
      </c>
      <c r="K2446" s="27">
        <f>SUM(J2444:J2445)</f>
        <v>34</v>
      </c>
      <c r="L2446" s="25">
        <v>20</v>
      </c>
      <c r="M2446" s="49">
        <f>ROUND(K2446*L2446,2)</f>
        <v>680</v>
      </c>
    </row>
    <row r="2447" spans="1:13" x14ac:dyDescent="0.25">
      <c r="A2447" s="29"/>
      <c r="B2447" s="29"/>
      <c r="C2447" s="29"/>
      <c r="D2447" s="30"/>
      <c r="E2447" s="29"/>
      <c r="F2447" s="29"/>
      <c r="G2447" s="29"/>
      <c r="H2447" s="29"/>
      <c r="I2447" s="29"/>
      <c r="J2447" s="29"/>
      <c r="K2447" s="29"/>
      <c r="L2447" s="29"/>
      <c r="M2447" s="50"/>
    </row>
    <row r="2448" spans="1:13" x14ac:dyDescent="0.25">
      <c r="A2448" s="17" t="s">
        <v>68</v>
      </c>
      <c r="B2448" s="18" t="s">
        <v>21</v>
      </c>
      <c r="C2448" s="18" t="s">
        <v>59</v>
      </c>
      <c r="D2448" s="19" t="s">
        <v>69</v>
      </c>
      <c r="E2448" s="20"/>
      <c r="F2448" s="20"/>
      <c r="G2448" s="20"/>
      <c r="H2448" s="20"/>
      <c r="I2448" s="20"/>
      <c r="J2448" s="20"/>
      <c r="K2448" s="21">
        <f>K2451</f>
        <v>0.25</v>
      </c>
      <c r="L2448" s="22">
        <f>L2451</f>
        <v>70</v>
      </c>
      <c r="M2448" s="47">
        <f>M2451</f>
        <v>17.5</v>
      </c>
    </row>
    <row r="2449" spans="1:13" ht="90" x14ac:dyDescent="0.25">
      <c r="A2449" s="20"/>
      <c r="B2449" s="20"/>
      <c r="C2449" s="20"/>
      <c r="D2449" s="19" t="s">
        <v>70</v>
      </c>
      <c r="E2449" s="20"/>
      <c r="F2449" s="20"/>
      <c r="G2449" s="20"/>
      <c r="H2449" s="20"/>
      <c r="I2449" s="20"/>
      <c r="J2449" s="20"/>
      <c r="K2449" s="20"/>
      <c r="L2449" s="20"/>
      <c r="M2449" s="48"/>
    </row>
    <row r="2450" spans="1:13" x14ac:dyDescent="0.25">
      <c r="A2450" s="20"/>
      <c r="B2450" s="20"/>
      <c r="C2450" s="20"/>
      <c r="D2450" s="23"/>
      <c r="E2450" s="18" t="s">
        <v>628</v>
      </c>
      <c r="F2450" s="24">
        <v>1</v>
      </c>
      <c r="G2450" s="25">
        <v>0.82</v>
      </c>
      <c r="H2450" s="25">
        <v>0.3</v>
      </c>
      <c r="I2450" s="25">
        <v>0</v>
      </c>
      <c r="J2450" s="22">
        <f>OR(F2450&lt;&gt;0,G2450&lt;&gt;0,H2450&lt;&gt;0,I2450&lt;&gt;0)*(F2450 + (F2450 = 0))*(G2450 + (G2450 = 0))*(H2450 + (H2450 = 0))*(I2450 + (I2450 = 0))</f>
        <v>0.25</v>
      </c>
      <c r="K2450" s="20"/>
      <c r="L2450" s="20"/>
      <c r="M2450" s="48"/>
    </row>
    <row r="2451" spans="1:13" x14ac:dyDescent="0.25">
      <c r="A2451" s="20"/>
      <c r="B2451" s="20"/>
      <c r="C2451" s="20"/>
      <c r="D2451" s="23"/>
      <c r="E2451" s="20"/>
      <c r="F2451" s="20"/>
      <c r="G2451" s="20"/>
      <c r="H2451" s="20"/>
      <c r="I2451" s="20"/>
      <c r="J2451" s="26" t="s">
        <v>72</v>
      </c>
      <c r="K2451" s="27">
        <f>J2450</f>
        <v>0.25</v>
      </c>
      <c r="L2451" s="25">
        <v>70</v>
      </c>
      <c r="M2451" s="49">
        <f>ROUND(K2451*L2451,2)</f>
        <v>17.5</v>
      </c>
    </row>
    <row r="2452" spans="1:13" x14ac:dyDescent="0.25">
      <c r="A2452" s="29"/>
      <c r="B2452" s="29"/>
      <c r="C2452" s="29"/>
      <c r="D2452" s="30"/>
      <c r="E2452" s="29"/>
      <c r="F2452" s="29"/>
      <c r="G2452" s="29"/>
      <c r="H2452" s="29"/>
      <c r="I2452" s="29"/>
      <c r="J2452" s="29"/>
      <c r="K2452" s="29"/>
      <c r="L2452" s="29"/>
      <c r="M2452" s="50"/>
    </row>
    <row r="2453" spans="1:13" x14ac:dyDescent="0.25">
      <c r="A2453" s="17" t="s">
        <v>629</v>
      </c>
      <c r="B2453" s="18" t="s">
        <v>21</v>
      </c>
      <c r="C2453" s="18" t="s">
        <v>29</v>
      </c>
      <c r="D2453" s="19" t="s">
        <v>630</v>
      </c>
      <c r="E2453" s="20"/>
      <c r="F2453" s="20"/>
      <c r="G2453" s="20"/>
      <c r="H2453" s="20"/>
      <c r="I2453" s="20"/>
      <c r="J2453" s="20"/>
      <c r="K2453" s="21">
        <f>K2456</f>
        <v>1.64</v>
      </c>
      <c r="L2453" s="22">
        <f>L2456</f>
        <v>30</v>
      </c>
      <c r="M2453" s="47">
        <f>M2456</f>
        <v>49.2</v>
      </c>
    </row>
    <row r="2454" spans="1:13" ht="33.75" x14ac:dyDescent="0.25">
      <c r="A2454" s="20"/>
      <c r="B2454" s="20"/>
      <c r="C2454" s="20"/>
      <c r="D2454" s="19" t="s">
        <v>631</v>
      </c>
      <c r="E2454" s="20"/>
      <c r="F2454" s="20"/>
      <c r="G2454" s="20"/>
      <c r="H2454" s="20"/>
      <c r="I2454" s="20"/>
      <c r="J2454" s="20"/>
      <c r="K2454" s="20"/>
      <c r="L2454" s="20"/>
      <c r="M2454" s="48"/>
    </row>
    <row r="2455" spans="1:13" x14ac:dyDescent="0.25">
      <c r="A2455" s="20"/>
      <c r="B2455" s="20"/>
      <c r="C2455" s="20"/>
      <c r="D2455" s="23"/>
      <c r="E2455" s="18" t="s">
        <v>499</v>
      </c>
      <c r="F2455" s="24">
        <v>2</v>
      </c>
      <c r="G2455" s="25">
        <v>0.82</v>
      </c>
      <c r="H2455" s="25">
        <v>0</v>
      </c>
      <c r="I2455" s="25">
        <v>0</v>
      </c>
      <c r="J2455" s="22">
        <f>OR(F2455&lt;&gt;0,G2455&lt;&gt;0,H2455&lt;&gt;0,I2455&lt;&gt;0)*(F2455 + (F2455 = 0))*(G2455 + (G2455 = 0))*(H2455 + (H2455 = 0))*(I2455 + (I2455 = 0))</f>
        <v>1.64</v>
      </c>
      <c r="K2455" s="20"/>
      <c r="L2455" s="20"/>
      <c r="M2455" s="48"/>
    </row>
    <row r="2456" spans="1:13" x14ac:dyDescent="0.25">
      <c r="A2456" s="20"/>
      <c r="B2456" s="20"/>
      <c r="C2456" s="20"/>
      <c r="D2456" s="23"/>
      <c r="E2456" s="20"/>
      <c r="F2456" s="20"/>
      <c r="G2456" s="20"/>
      <c r="H2456" s="20"/>
      <c r="I2456" s="20"/>
      <c r="J2456" s="26" t="s">
        <v>632</v>
      </c>
      <c r="K2456" s="27">
        <f>J2455</f>
        <v>1.64</v>
      </c>
      <c r="L2456" s="25">
        <v>30</v>
      </c>
      <c r="M2456" s="49">
        <f>ROUND(K2456*L2456,2)</f>
        <v>49.2</v>
      </c>
    </row>
    <row r="2457" spans="1:13" x14ac:dyDescent="0.25">
      <c r="A2457" s="29"/>
      <c r="B2457" s="29"/>
      <c r="C2457" s="29"/>
      <c r="D2457" s="30"/>
      <c r="E2457" s="29"/>
      <c r="F2457" s="29"/>
      <c r="G2457" s="29"/>
      <c r="H2457" s="29"/>
      <c r="I2457" s="29"/>
      <c r="J2457" s="29"/>
      <c r="K2457" s="29"/>
      <c r="L2457" s="29"/>
      <c r="M2457" s="50"/>
    </row>
    <row r="2458" spans="1:13" x14ac:dyDescent="0.25">
      <c r="A2458" s="20"/>
      <c r="B2458" s="20"/>
      <c r="C2458" s="20"/>
      <c r="D2458" s="23"/>
      <c r="E2458" s="20"/>
      <c r="F2458" s="20"/>
      <c r="G2458" s="20"/>
      <c r="H2458" s="20"/>
      <c r="I2458" s="20"/>
      <c r="J2458" s="26" t="s">
        <v>633</v>
      </c>
      <c r="K2458" s="31">
        <v>1</v>
      </c>
      <c r="L2458" s="28">
        <f>M2407+M2412+M2417+M2424+M2429+M2436+M2442+M2448+M2453</f>
        <v>2239.89</v>
      </c>
      <c r="M2458" s="49">
        <f>ROUND(K2458*L2458,2)</f>
        <v>2239.89</v>
      </c>
    </row>
    <row r="2459" spans="1:13" x14ac:dyDescent="0.25">
      <c r="A2459" s="29"/>
      <c r="B2459" s="29"/>
      <c r="C2459" s="29"/>
      <c r="D2459" s="30"/>
      <c r="E2459" s="29"/>
      <c r="F2459" s="29"/>
      <c r="G2459" s="29"/>
      <c r="H2459" s="29"/>
      <c r="I2459" s="29"/>
      <c r="J2459" s="29"/>
      <c r="K2459" s="29"/>
      <c r="L2459" s="29"/>
      <c r="M2459" s="50"/>
    </row>
    <row r="2460" spans="1:13" x14ac:dyDescent="0.25">
      <c r="A2460" s="20"/>
      <c r="B2460" s="20"/>
      <c r="C2460" s="20"/>
      <c r="D2460" s="23"/>
      <c r="E2460" s="20"/>
      <c r="F2460" s="20"/>
      <c r="G2460" s="20"/>
      <c r="H2460" s="20"/>
      <c r="I2460" s="20"/>
      <c r="J2460" s="26" t="s">
        <v>634</v>
      </c>
      <c r="K2460" s="32">
        <v>1</v>
      </c>
      <c r="L2460" s="28">
        <f>M2406</f>
        <v>2239.89</v>
      </c>
      <c r="M2460" s="49">
        <f>ROUND(K2460*L2460,2)</f>
        <v>2239.89</v>
      </c>
    </row>
    <row r="2461" spans="1:13" x14ac:dyDescent="0.25">
      <c r="A2461" s="29"/>
      <c r="B2461" s="29"/>
      <c r="C2461" s="29"/>
      <c r="D2461" s="30"/>
      <c r="E2461" s="29"/>
      <c r="F2461" s="29"/>
      <c r="G2461" s="29"/>
      <c r="H2461" s="29"/>
      <c r="I2461" s="29"/>
      <c r="J2461" s="29"/>
      <c r="K2461" s="29"/>
      <c r="L2461" s="29"/>
      <c r="M2461" s="50"/>
    </row>
    <row r="2462" spans="1:13" collapsed="1" x14ac:dyDescent="0.25">
      <c r="A2462" s="7" t="s">
        <v>635</v>
      </c>
      <c r="B2462" s="7" t="s">
        <v>15</v>
      </c>
      <c r="C2462" s="7" t="s">
        <v>16</v>
      </c>
      <c r="D2462" s="8" t="s">
        <v>636</v>
      </c>
      <c r="E2462" s="9"/>
      <c r="F2462" s="9"/>
      <c r="G2462" s="9"/>
      <c r="H2462" s="9"/>
      <c r="I2462" s="9"/>
      <c r="J2462" s="9"/>
      <c r="K2462" s="10">
        <f>K2507</f>
        <v>1</v>
      </c>
      <c r="L2462" s="11">
        <f>L2507</f>
        <v>4560.75</v>
      </c>
      <c r="M2462" s="45">
        <f>M2507</f>
        <v>4560.75</v>
      </c>
    </row>
    <row r="2463" spans="1:13" x14ac:dyDescent="0.25">
      <c r="A2463" s="12" t="s">
        <v>637</v>
      </c>
      <c r="B2463" s="12" t="s">
        <v>15</v>
      </c>
      <c r="C2463" s="12" t="s">
        <v>16</v>
      </c>
      <c r="D2463" s="13" t="s">
        <v>19</v>
      </c>
      <c r="E2463" s="14"/>
      <c r="F2463" s="14"/>
      <c r="G2463" s="14"/>
      <c r="H2463" s="14"/>
      <c r="I2463" s="14"/>
      <c r="J2463" s="14"/>
      <c r="K2463" s="15">
        <f>K2505</f>
        <v>1</v>
      </c>
      <c r="L2463" s="16">
        <f>L2505</f>
        <v>4560.75</v>
      </c>
      <c r="M2463" s="46">
        <f>M2505</f>
        <v>4560.75</v>
      </c>
    </row>
    <row r="2464" spans="1:13" x14ac:dyDescent="0.25">
      <c r="A2464" s="17" t="s">
        <v>409</v>
      </c>
      <c r="B2464" s="18" t="s">
        <v>21</v>
      </c>
      <c r="C2464" s="18" t="s">
        <v>29</v>
      </c>
      <c r="D2464" s="19" t="s">
        <v>410</v>
      </c>
      <c r="E2464" s="20"/>
      <c r="F2464" s="20"/>
      <c r="G2464" s="20"/>
      <c r="H2464" s="20"/>
      <c r="I2464" s="20"/>
      <c r="J2464" s="20"/>
      <c r="K2464" s="21">
        <f>K2467</f>
        <v>45</v>
      </c>
      <c r="L2464" s="22">
        <f>L2467</f>
        <v>10.55</v>
      </c>
      <c r="M2464" s="47">
        <f>M2467</f>
        <v>474.75</v>
      </c>
    </row>
    <row r="2465" spans="1:13" ht="45" x14ac:dyDescent="0.25">
      <c r="A2465" s="20"/>
      <c r="B2465" s="20"/>
      <c r="C2465" s="20"/>
      <c r="D2465" s="19" t="s">
        <v>411</v>
      </c>
      <c r="E2465" s="20"/>
      <c r="F2465" s="20"/>
      <c r="G2465" s="20"/>
      <c r="H2465" s="20"/>
      <c r="I2465" s="20"/>
      <c r="J2465" s="20"/>
      <c r="K2465" s="20"/>
      <c r="L2465" s="20"/>
      <c r="M2465" s="48"/>
    </row>
    <row r="2466" spans="1:13" x14ac:dyDescent="0.25">
      <c r="A2466" s="20"/>
      <c r="B2466" s="20"/>
      <c r="C2466" s="20"/>
      <c r="D2466" s="23"/>
      <c r="E2466" s="18" t="s">
        <v>580</v>
      </c>
      <c r="F2466" s="24">
        <v>1</v>
      </c>
      <c r="G2466" s="25">
        <v>45</v>
      </c>
      <c r="H2466" s="25">
        <v>0</v>
      </c>
      <c r="I2466" s="25">
        <v>0</v>
      </c>
      <c r="J2466" s="22">
        <f>OR(F2466&lt;&gt;0,G2466&lt;&gt;0,H2466&lt;&gt;0,I2466&lt;&gt;0)*(F2466 + (F2466 = 0))*(G2466 + (G2466 = 0))*(H2466 + (H2466 = 0))*(I2466 + (I2466 = 0))</f>
        <v>45</v>
      </c>
      <c r="K2466" s="20"/>
      <c r="L2466" s="20"/>
      <c r="M2466" s="48"/>
    </row>
    <row r="2467" spans="1:13" x14ac:dyDescent="0.25">
      <c r="A2467" s="20"/>
      <c r="B2467" s="20"/>
      <c r="C2467" s="20"/>
      <c r="D2467" s="23"/>
      <c r="E2467" s="20"/>
      <c r="F2467" s="20"/>
      <c r="G2467" s="20"/>
      <c r="H2467" s="20"/>
      <c r="I2467" s="20"/>
      <c r="J2467" s="26" t="s">
        <v>413</v>
      </c>
      <c r="K2467" s="27">
        <f>J2466</f>
        <v>45</v>
      </c>
      <c r="L2467" s="25">
        <v>10.55</v>
      </c>
      <c r="M2467" s="49">
        <f>ROUND(K2467*L2467,2)</f>
        <v>474.75</v>
      </c>
    </row>
    <row r="2468" spans="1:13" x14ac:dyDescent="0.25">
      <c r="A2468" s="29"/>
      <c r="B2468" s="29"/>
      <c r="C2468" s="29"/>
      <c r="D2468" s="30"/>
      <c r="E2468" s="29"/>
      <c r="F2468" s="29"/>
      <c r="G2468" s="29"/>
      <c r="H2468" s="29"/>
      <c r="I2468" s="29"/>
      <c r="J2468" s="29"/>
      <c r="K2468" s="29"/>
      <c r="L2468" s="29"/>
      <c r="M2468" s="50"/>
    </row>
    <row r="2469" spans="1:13" x14ac:dyDescent="0.25">
      <c r="A2469" s="17" t="s">
        <v>28</v>
      </c>
      <c r="B2469" s="18" t="s">
        <v>21</v>
      </c>
      <c r="C2469" s="18" t="s">
        <v>29</v>
      </c>
      <c r="D2469" s="19" t="s">
        <v>30</v>
      </c>
      <c r="E2469" s="20"/>
      <c r="F2469" s="20"/>
      <c r="G2469" s="20"/>
      <c r="H2469" s="20"/>
      <c r="I2469" s="20"/>
      <c r="J2469" s="20"/>
      <c r="K2469" s="21">
        <f>K2472</f>
        <v>45</v>
      </c>
      <c r="L2469" s="22">
        <f>L2472</f>
        <v>29.99</v>
      </c>
      <c r="M2469" s="47">
        <f>M2472</f>
        <v>1349.55</v>
      </c>
    </row>
    <row r="2470" spans="1:13" ht="45" x14ac:dyDescent="0.25">
      <c r="A2470" s="20"/>
      <c r="B2470" s="20"/>
      <c r="C2470" s="20"/>
      <c r="D2470" s="19" t="s">
        <v>31</v>
      </c>
      <c r="E2470" s="20"/>
      <c r="F2470" s="20"/>
      <c r="G2470" s="20"/>
      <c r="H2470" s="20"/>
      <c r="I2470" s="20"/>
      <c r="J2470" s="20"/>
      <c r="K2470" s="20"/>
      <c r="L2470" s="20"/>
      <c r="M2470" s="48"/>
    </row>
    <row r="2471" spans="1:13" x14ac:dyDescent="0.25">
      <c r="A2471" s="20"/>
      <c r="B2471" s="20"/>
      <c r="C2471" s="20"/>
      <c r="D2471" s="23"/>
      <c r="E2471" s="18" t="s">
        <v>580</v>
      </c>
      <c r="F2471" s="24">
        <v>1</v>
      </c>
      <c r="G2471" s="25">
        <v>45</v>
      </c>
      <c r="H2471" s="25">
        <v>0</v>
      </c>
      <c r="I2471" s="25">
        <v>0</v>
      </c>
      <c r="J2471" s="22">
        <f>OR(F2471&lt;&gt;0,G2471&lt;&gt;0,H2471&lt;&gt;0,I2471&lt;&gt;0)*(F2471 + (F2471 = 0))*(G2471 + (G2471 = 0))*(H2471 + (H2471 = 0))*(I2471 + (I2471 = 0))</f>
        <v>45</v>
      </c>
      <c r="K2471" s="20"/>
      <c r="L2471" s="20"/>
      <c r="M2471" s="48"/>
    </row>
    <row r="2472" spans="1:13" x14ac:dyDescent="0.25">
      <c r="A2472" s="20"/>
      <c r="B2472" s="20"/>
      <c r="C2472" s="20"/>
      <c r="D2472" s="23"/>
      <c r="E2472" s="20"/>
      <c r="F2472" s="20"/>
      <c r="G2472" s="20"/>
      <c r="H2472" s="20"/>
      <c r="I2472" s="20"/>
      <c r="J2472" s="26" t="s">
        <v>33</v>
      </c>
      <c r="K2472" s="27">
        <f>J2471</f>
        <v>45</v>
      </c>
      <c r="L2472" s="25">
        <v>29.99</v>
      </c>
      <c r="M2472" s="49">
        <f>ROUND(K2472*L2472,2)</f>
        <v>1349.55</v>
      </c>
    </row>
    <row r="2473" spans="1:13" x14ac:dyDescent="0.25">
      <c r="A2473" s="29"/>
      <c r="B2473" s="29"/>
      <c r="C2473" s="29"/>
      <c r="D2473" s="30"/>
      <c r="E2473" s="29"/>
      <c r="F2473" s="29"/>
      <c r="G2473" s="29"/>
      <c r="H2473" s="29"/>
      <c r="I2473" s="29"/>
      <c r="J2473" s="29"/>
      <c r="K2473" s="29"/>
      <c r="L2473" s="29"/>
      <c r="M2473" s="50"/>
    </row>
    <row r="2474" spans="1:13" x14ac:dyDescent="0.25">
      <c r="A2474" s="17" t="s">
        <v>34</v>
      </c>
      <c r="B2474" s="18" t="s">
        <v>21</v>
      </c>
      <c r="C2474" s="18" t="s">
        <v>22</v>
      </c>
      <c r="D2474" s="19" t="s">
        <v>35</v>
      </c>
      <c r="E2474" s="20"/>
      <c r="F2474" s="20"/>
      <c r="G2474" s="20"/>
      <c r="H2474" s="20"/>
      <c r="I2474" s="20"/>
      <c r="J2474" s="20"/>
      <c r="K2474" s="21">
        <f>K2477</f>
        <v>45</v>
      </c>
      <c r="L2474" s="22">
        <f>L2477</f>
        <v>27.92</v>
      </c>
      <c r="M2474" s="47">
        <f>M2477</f>
        <v>1256.4000000000001</v>
      </c>
    </row>
    <row r="2475" spans="1:13" ht="33.75" x14ac:dyDescent="0.25">
      <c r="A2475" s="20"/>
      <c r="B2475" s="20"/>
      <c r="C2475" s="20"/>
      <c r="D2475" s="19" t="s">
        <v>36</v>
      </c>
      <c r="E2475" s="20"/>
      <c r="F2475" s="20"/>
      <c r="G2475" s="20"/>
      <c r="H2475" s="20"/>
      <c r="I2475" s="20"/>
      <c r="J2475" s="20"/>
      <c r="K2475" s="20"/>
      <c r="L2475" s="20"/>
      <c r="M2475" s="48"/>
    </row>
    <row r="2476" spans="1:13" x14ac:dyDescent="0.25">
      <c r="A2476" s="20"/>
      <c r="B2476" s="20"/>
      <c r="C2476" s="20"/>
      <c r="D2476" s="23"/>
      <c r="E2476" s="18" t="s">
        <v>580</v>
      </c>
      <c r="F2476" s="24">
        <v>45</v>
      </c>
      <c r="G2476" s="25">
        <v>0</v>
      </c>
      <c r="H2476" s="25">
        <v>0</v>
      </c>
      <c r="I2476" s="25">
        <v>0</v>
      </c>
      <c r="J2476" s="22">
        <f>OR(F2476&lt;&gt;0,G2476&lt;&gt;0,H2476&lt;&gt;0,I2476&lt;&gt;0)*(F2476 + (F2476 = 0))*(G2476 + (G2476 = 0))*(H2476 + (H2476 = 0))*(I2476 + (I2476 = 0))</f>
        <v>45</v>
      </c>
      <c r="K2476" s="20"/>
      <c r="L2476" s="20"/>
      <c r="M2476" s="48"/>
    </row>
    <row r="2477" spans="1:13" x14ac:dyDescent="0.25">
      <c r="A2477" s="20"/>
      <c r="B2477" s="20"/>
      <c r="C2477" s="20"/>
      <c r="D2477" s="23"/>
      <c r="E2477" s="20"/>
      <c r="F2477" s="20"/>
      <c r="G2477" s="20"/>
      <c r="H2477" s="20"/>
      <c r="I2477" s="20"/>
      <c r="J2477" s="26" t="s">
        <v>38</v>
      </c>
      <c r="K2477" s="27">
        <f>J2476</f>
        <v>45</v>
      </c>
      <c r="L2477" s="25">
        <v>27.92</v>
      </c>
      <c r="M2477" s="49">
        <f>ROUND(K2477*L2477,2)</f>
        <v>1256.4000000000001</v>
      </c>
    </row>
    <row r="2478" spans="1:13" x14ac:dyDescent="0.25">
      <c r="A2478" s="29"/>
      <c r="B2478" s="29"/>
      <c r="C2478" s="29"/>
      <c r="D2478" s="30"/>
      <c r="E2478" s="29"/>
      <c r="F2478" s="29"/>
      <c r="G2478" s="29"/>
      <c r="H2478" s="29"/>
      <c r="I2478" s="29"/>
      <c r="J2478" s="29"/>
      <c r="K2478" s="29"/>
      <c r="L2478" s="29"/>
      <c r="M2478" s="50"/>
    </row>
    <row r="2479" spans="1:13" x14ac:dyDescent="0.25">
      <c r="A2479" s="17" t="s">
        <v>107</v>
      </c>
      <c r="B2479" s="18" t="s">
        <v>21</v>
      </c>
      <c r="C2479" s="18" t="s">
        <v>22</v>
      </c>
      <c r="D2479" s="19" t="s">
        <v>108</v>
      </c>
      <c r="E2479" s="20"/>
      <c r="F2479" s="20"/>
      <c r="G2479" s="20"/>
      <c r="H2479" s="20"/>
      <c r="I2479" s="20"/>
      <c r="J2479" s="20"/>
      <c r="K2479" s="21">
        <f>K2482</f>
        <v>16</v>
      </c>
      <c r="L2479" s="22">
        <f>L2482</f>
        <v>22.34</v>
      </c>
      <c r="M2479" s="47">
        <f>M2482</f>
        <v>357.44</v>
      </c>
    </row>
    <row r="2480" spans="1:13" ht="45" x14ac:dyDescent="0.25">
      <c r="A2480" s="20"/>
      <c r="B2480" s="20"/>
      <c r="C2480" s="20"/>
      <c r="D2480" s="19" t="s">
        <v>109</v>
      </c>
      <c r="E2480" s="20"/>
      <c r="F2480" s="20"/>
      <c r="G2480" s="20"/>
      <c r="H2480" s="20"/>
      <c r="I2480" s="20"/>
      <c r="J2480" s="20"/>
      <c r="K2480" s="20"/>
      <c r="L2480" s="20"/>
      <c r="M2480" s="48"/>
    </row>
    <row r="2481" spans="1:13" x14ac:dyDescent="0.25">
      <c r="A2481" s="20"/>
      <c r="B2481" s="20"/>
      <c r="C2481" s="20"/>
      <c r="D2481" s="23"/>
      <c r="E2481" s="18" t="s">
        <v>42</v>
      </c>
      <c r="F2481" s="24">
        <v>16</v>
      </c>
      <c r="G2481" s="25">
        <v>0</v>
      </c>
      <c r="H2481" s="25">
        <v>0</v>
      </c>
      <c r="I2481" s="25">
        <v>0</v>
      </c>
      <c r="J2481" s="22">
        <f>OR(F2481&lt;&gt;0,G2481&lt;&gt;0,H2481&lt;&gt;0,I2481&lt;&gt;0)*(F2481 + (F2481 = 0))*(G2481 + (G2481 = 0))*(H2481 + (H2481 = 0))*(I2481 + (I2481 = 0))</f>
        <v>16</v>
      </c>
      <c r="K2481" s="20"/>
      <c r="L2481" s="20"/>
      <c r="M2481" s="48"/>
    </row>
    <row r="2482" spans="1:13" x14ac:dyDescent="0.25">
      <c r="A2482" s="20"/>
      <c r="B2482" s="20"/>
      <c r="C2482" s="20"/>
      <c r="D2482" s="23"/>
      <c r="E2482" s="20"/>
      <c r="F2482" s="20"/>
      <c r="G2482" s="20"/>
      <c r="H2482" s="20"/>
      <c r="I2482" s="20"/>
      <c r="J2482" s="26" t="s">
        <v>111</v>
      </c>
      <c r="K2482" s="27">
        <f>J2481</f>
        <v>16</v>
      </c>
      <c r="L2482" s="25">
        <v>22.34</v>
      </c>
      <c r="M2482" s="49">
        <f>ROUND(K2482*L2482,2)</f>
        <v>357.44</v>
      </c>
    </row>
    <row r="2483" spans="1:13" x14ac:dyDescent="0.25">
      <c r="A2483" s="29"/>
      <c r="B2483" s="29"/>
      <c r="C2483" s="29"/>
      <c r="D2483" s="30"/>
      <c r="E2483" s="29"/>
      <c r="F2483" s="29"/>
      <c r="G2483" s="29"/>
      <c r="H2483" s="29"/>
      <c r="I2483" s="29"/>
      <c r="J2483" s="29"/>
      <c r="K2483" s="29"/>
      <c r="L2483" s="29"/>
      <c r="M2483" s="50"/>
    </row>
    <row r="2484" spans="1:13" x14ac:dyDescent="0.25">
      <c r="A2484" s="17" t="s">
        <v>231</v>
      </c>
      <c r="B2484" s="18" t="s">
        <v>21</v>
      </c>
      <c r="C2484" s="18" t="s">
        <v>59</v>
      </c>
      <c r="D2484" s="19" t="s">
        <v>232</v>
      </c>
      <c r="E2484" s="20"/>
      <c r="F2484" s="20"/>
      <c r="G2484" s="20"/>
      <c r="H2484" s="20"/>
      <c r="I2484" s="20"/>
      <c r="J2484" s="20"/>
      <c r="K2484" s="21">
        <f>K2487</f>
        <v>0</v>
      </c>
      <c r="L2484" s="22">
        <f>L2487</f>
        <v>545.1</v>
      </c>
      <c r="M2484" s="47">
        <f>M2487</f>
        <v>0</v>
      </c>
    </row>
    <row r="2485" spans="1:13" ht="56.25" x14ac:dyDescent="0.25">
      <c r="A2485" s="20"/>
      <c r="B2485" s="20"/>
      <c r="C2485" s="20"/>
      <c r="D2485" s="19" t="s">
        <v>233</v>
      </c>
      <c r="E2485" s="20"/>
      <c r="F2485" s="20"/>
      <c r="G2485" s="20"/>
      <c r="H2485" s="20"/>
      <c r="I2485" s="20"/>
      <c r="J2485" s="20"/>
      <c r="K2485" s="20"/>
      <c r="L2485" s="20"/>
      <c r="M2485" s="48"/>
    </row>
    <row r="2486" spans="1:13" x14ac:dyDescent="0.25">
      <c r="A2486" s="20"/>
      <c r="B2486" s="20"/>
      <c r="C2486" s="20"/>
      <c r="D2486" s="23"/>
      <c r="E2486" s="18" t="s">
        <v>280</v>
      </c>
      <c r="F2486" s="24">
        <v>1</v>
      </c>
      <c r="G2486" s="25">
        <v>0.06</v>
      </c>
      <c r="H2486" s="25">
        <v>0.06</v>
      </c>
      <c r="I2486" s="25">
        <v>0</v>
      </c>
      <c r="J2486" s="22">
        <f>OR(F2486&lt;&gt;0,G2486&lt;&gt;0,H2486&lt;&gt;0,I2486&lt;&gt;0)*(F2486 + (F2486 = 0))*(G2486 + (G2486 = 0))*(H2486 + (H2486 = 0))*(I2486 + (I2486 = 0))</f>
        <v>0</v>
      </c>
      <c r="K2486" s="20"/>
      <c r="L2486" s="20"/>
      <c r="M2486" s="48"/>
    </row>
    <row r="2487" spans="1:13" x14ac:dyDescent="0.25">
      <c r="A2487" s="20"/>
      <c r="B2487" s="20"/>
      <c r="C2487" s="20"/>
      <c r="D2487" s="23"/>
      <c r="E2487" s="20"/>
      <c r="F2487" s="20"/>
      <c r="G2487" s="20"/>
      <c r="H2487" s="20"/>
      <c r="I2487" s="20"/>
      <c r="J2487" s="26" t="s">
        <v>235</v>
      </c>
      <c r="K2487" s="27">
        <f>J2486</f>
        <v>0</v>
      </c>
      <c r="L2487" s="25">
        <v>545.1</v>
      </c>
      <c r="M2487" s="49">
        <f>ROUND(K2487*L2487,2)</f>
        <v>0</v>
      </c>
    </row>
    <row r="2488" spans="1:13" x14ac:dyDescent="0.25">
      <c r="A2488" s="29"/>
      <c r="B2488" s="29"/>
      <c r="C2488" s="29"/>
      <c r="D2488" s="30"/>
      <c r="E2488" s="29"/>
      <c r="F2488" s="29"/>
      <c r="G2488" s="29"/>
      <c r="H2488" s="29"/>
      <c r="I2488" s="29"/>
      <c r="J2488" s="29"/>
      <c r="K2488" s="29"/>
      <c r="L2488" s="29"/>
      <c r="M2488" s="50"/>
    </row>
    <row r="2489" spans="1:13" x14ac:dyDescent="0.25">
      <c r="A2489" s="17" t="s">
        <v>638</v>
      </c>
      <c r="B2489" s="18" t="s">
        <v>21</v>
      </c>
      <c r="C2489" s="18" t="s">
        <v>113</v>
      </c>
      <c r="D2489" s="19" t="s">
        <v>639</v>
      </c>
      <c r="E2489" s="20"/>
      <c r="F2489" s="20"/>
      <c r="G2489" s="20"/>
      <c r="H2489" s="20"/>
      <c r="I2489" s="20"/>
      <c r="J2489" s="20"/>
      <c r="K2489" s="21">
        <f>K2492</f>
        <v>1</v>
      </c>
      <c r="L2489" s="22">
        <f>L2492</f>
        <v>3</v>
      </c>
      <c r="M2489" s="47">
        <f>M2492</f>
        <v>3</v>
      </c>
    </row>
    <row r="2490" spans="1:13" ht="22.5" x14ac:dyDescent="0.25">
      <c r="A2490" s="20"/>
      <c r="B2490" s="20"/>
      <c r="C2490" s="20"/>
      <c r="D2490" s="19" t="s">
        <v>640</v>
      </c>
      <c r="E2490" s="20"/>
      <c r="F2490" s="20"/>
      <c r="G2490" s="20"/>
      <c r="H2490" s="20"/>
      <c r="I2490" s="20"/>
      <c r="J2490" s="20"/>
      <c r="K2490" s="20"/>
      <c r="L2490" s="20"/>
      <c r="M2490" s="48"/>
    </row>
    <row r="2491" spans="1:13" x14ac:dyDescent="0.25">
      <c r="A2491" s="20"/>
      <c r="B2491" s="20"/>
      <c r="C2491" s="20"/>
      <c r="D2491" s="23"/>
      <c r="E2491" s="18" t="s">
        <v>280</v>
      </c>
      <c r="F2491" s="24">
        <v>1</v>
      </c>
      <c r="G2491" s="25">
        <v>0</v>
      </c>
      <c r="H2491" s="25">
        <v>0</v>
      </c>
      <c r="I2491" s="25">
        <v>0</v>
      </c>
      <c r="J2491" s="22">
        <f>OR(F2491&lt;&gt;0,G2491&lt;&gt;0,H2491&lt;&gt;0,I2491&lt;&gt;0)*(F2491 + (F2491 = 0))*(G2491 + (G2491 = 0))*(H2491 + (H2491 = 0))*(I2491 + (I2491 = 0))</f>
        <v>1</v>
      </c>
      <c r="K2491" s="20"/>
      <c r="L2491" s="20"/>
      <c r="M2491" s="48"/>
    </row>
    <row r="2492" spans="1:13" x14ac:dyDescent="0.25">
      <c r="A2492" s="20"/>
      <c r="B2492" s="20"/>
      <c r="C2492" s="20"/>
      <c r="D2492" s="23"/>
      <c r="E2492" s="20"/>
      <c r="F2492" s="20"/>
      <c r="G2492" s="20"/>
      <c r="H2492" s="20"/>
      <c r="I2492" s="20"/>
      <c r="J2492" s="26" t="s">
        <v>641</v>
      </c>
      <c r="K2492" s="27">
        <f>J2491</f>
        <v>1</v>
      </c>
      <c r="L2492" s="25">
        <v>3</v>
      </c>
      <c r="M2492" s="49">
        <f>ROUND(K2492*L2492,2)</f>
        <v>3</v>
      </c>
    </row>
    <row r="2493" spans="1:13" x14ac:dyDescent="0.25">
      <c r="A2493" s="29"/>
      <c r="B2493" s="29"/>
      <c r="C2493" s="29"/>
      <c r="D2493" s="30"/>
      <c r="E2493" s="29"/>
      <c r="F2493" s="29"/>
      <c r="G2493" s="29"/>
      <c r="H2493" s="29"/>
      <c r="I2493" s="29"/>
      <c r="J2493" s="29"/>
      <c r="K2493" s="29"/>
      <c r="L2493" s="29"/>
      <c r="M2493" s="50"/>
    </row>
    <row r="2494" spans="1:13" ht="22.5" x14ac:dyDescent="0.25">
      <c r="A2494" s="17" t="s">
        <v>88</v>
      </c>
      <c r="B2494" s="18" t="s">
        <v>21</v>
      </c>
      <c r="C2494" s="18" t="s">
        <v>59</v>
      </c>
      <c r="D2494" s="19" t="s">
        <v>89</v>
      </c>
      <c r="E2494" s="20"/>
      <c r="F2494" s="20"/>
      <c r="G2494" s="20"/>
      <c r="H2494" s="20"/>
      <c r="I2494" s="20"/>
      <c r="J2494" s="20"/>
      <c r="K2494" s="21">
        <f>K2498</f>
        <v>0.41</v>
      </c>
      <c r="L2494" s="22">
        <f>L2498</f>
        <v>340.51</v>
      </c>
      <c r="M2494" s="47">
        <f>M2498</f>
        <v>139.61000000000001</v>
      </c>
    </row>
    <row r="2495" spans="1:13" ht="78.75" x14ac:dyDescent="0.25">
      <c r="A2495" s="20"/>
      <c r="B2495" s="20"/>
      <c r="C2495" s="20"/>
      <c r="D2495" s="19" t="s">
        <v>90</v>
      </c>
      <c r="E2495" s="20"/>
      <c r="F2495" s="20"/>
      <c r="G2495" s="20"/>
      <c r="H2495" s="20"/>
      <c r="I2495" s="20"/>
      <c r="J2495" s="20"/>
      <c r="K2495" s="20"/>
      <c r="L2495" s="20"/>
      <c r="M2495" s="48"/>
    </row>
    <row r="2496" spans="1:13" x14ac:dyDescent="0.25">
      <c r="A2496" s="20"/>
      <c r="B2496" s="20"/>
      <c r="C2496" s="20"/>
      <c r="D2496" s="23"/>
      <c r="E2496" s="18" t="s">
        <v>71</v>
      </c>
      <c r="F2496" s="24">
        <v>1</v>
      </c>
      <c r="G2496" s="25">
        <v>0.01</v>
      </c>
      <c r="H2496" s="25">
        <v>0</v>
      </c>
      <c r="I2496" s="25">
        <v>0</v>
      </c>
      <c r="J2496" s="22">
        <f>OR(F2496&lt;&gt;0,G2496&lt;&gt;0,H2496&lt;&gt;0,I2496&lt;&gt;0)*(F2496 + (F2496 = 0))*(G2496 + (G2496 = 0))*(H2496 + (H2496 = 0))*(I2496 + (I2496 = 0))</f>
        <v>0.01</v>
      </c>
      <c r="K2496" s="20"/>
      <c r="L2496" s="20"/>
      <c r="M2496" s="48"/>
    </row>
    <row r="2497" spans="1:13" x14ac:dyDescent="0.25">
      <c r="A2497" s="20"/>
      <c r="B2497" s="20"/>
      <c r="C2497" s="20"/>
      <c r="D2497" s="23"/>
      <c r="E2497" s="18" t="s">
        <v>16</v>
      </c>
      <c r="F2497" s="24">
        <v>1</v>
      </c>
      <c r="G2497" s="25">
        <v>0.4</v>
      </c>
      <c r="H2497" s="25">
        <v>0</v>
      </c>
      <c r="I2497" s="25">
        <v>0</v>
      </c>
      <c r="J2497" s="22">
        <f>OR(F2497&lt;&gt;0,G2497&lt;&gt;0,H2497&lt;&gt;0,I2497&lt;&gt;0)*(F2497 + (F2497 = 0))*(G2497 + (G2497 = 0))*(H2497 + (H2497 = 0))*(I2497 + (I2497 = 0))</f>
        <v>0.4</v>
      </c>
      <c r="K2497" s="20"/>
      <c r="L2497" s="20"/>
      <c r="M2497" s="48"/>
    </row>
    <row r="2498" spans="1:13" x14ac:dyDescent="0.25">
      <c r="A2498" s="20"/>
      <c r="B2498" s="20"/>
      <c r="C2498" s="20"/>
      <c r="D2498" s="23"/>
      <c r="E2498" s="20"/>
      <c r="F2498" s="20"/>
      <c r="G2498" s="20"/>
      <c r="H2498" s="20"/>
      <c r="I2498" s="20"/>
      <c r="J2498" s="26" t="s">
        <v>92</v>
      </c>
      <c r="K2498" s="27">
        <f>SUM(J2496:J2497)</f>
        <v>0.41</v>
      </c>
      <c r="L2498" s="25">
        <v>340.51</v>
      </c>
      <c r="M2498" s="49">
        <f>ROUND(K2498*L2498,2)</f>
        <v>139.61000000000001</v>
      </c>
    </row>
    <row r="2499" spans="1:13" x14ac:dyDescent="0.25">
      <c r="A2499" s="29"/>
      <c r="B2499" s="29"/>
      <c r="C2499" s="29"/>
      <c r="D2499" s="30"/>
      <c r="E2499" s="29"/>
      <c r="F2499" s="29"/>
      <c r="G2499" s="29"/>
      <c r="H2499" s="29"/>
      <c r="I2499" s="29"/>
      <c r="J2499" s="29"/>
      <c r="K2499" s="29"/>
      <c r="L2499" s="29"/>
      <c r="M2499" s="50"/>
    </row>
    <row r="2500" spans="1:13" x14ac:dyDescent="0.25">
      <c r="A2500" s="17" t="s">
        <v>524</v>
      </c>
      <c r="B2500" s="18" t="s">
        <v>21</v>
      </c>
      <c r="C2500" s="18" t="s">
        <v>113</v>
      </c>
      <c r="D2500" s="19" t="s">
        <v>525</v>
      </c>
      <c r="E2500" s="20"/>
      <c r="F2500" s="20"/>
      <c r="G2500" s="20"/>
      <c r="H2500" s="20"/>
      <c r="I2500" s="20"/>
      <c r="J2500" s="20"/>
      <c r="K2500" s="21">
        <f>K2503</f>
        <v>1</v>
      </c>
      <c r="L2500" s="22">
        <f>L2503</f>
        <v>980</v>
      </c>
      <c r="M2500" s="47">
        <f>M2503</f>
        <v>980</v>
      </c>
    </row>
    <row r="2501" spans="1:13" ht="112.5" x14ac:dyDescent="0.25">
      <c r="A2501" s="20"/>
      <c r="B2501" s="20"/>
      <c r="C2501" s="20"/>
      <c r="D2501" s="19" t="s">
        <v>526</v>
      </c>
      <c r="E2501" s="20"/>
      <c r="F2501" s="20"/>
      <c r="G2501" s="20"/>
      <c r="H2501" s="20"/>
      <c r="I2501" s="20"/>
      <c r="J2501" s="20"/>
      <c r="K2501" s="20"/>
      <c r="L2501" s="20"/>
      <c r="M2501" s="48"/>
    </row>
    <row r="2502" spans="1:13" x14ac:dyDescent="0.25">
      <c r="A2502" s="20"/>
      <c r="B2502" s="20"/>
      <c r="C2502" s="20"/>
      <c r="D2502" s="23"/>
      <c r="E2502" s="18" t="s">
        <v>326</v>
      </c>
      <c r="F2502" s="24">
        <v>1</v>
      </c>
      <c r="G2502" s="25">
        <v>0</v>
      </c>
      <c r="H2502" s="25">
        <v>0</v>
      </c>
      <c r="I2502" s="25">
        <v>0</v>
      </c>
      <c r="J2502" s="22">
        <f>OR(F2502&lt;&gt;0,G2502&lt;&gt;0,H2502&lt;&gt;0,I2502&lt;&gt;0)*(F2502 + (F2502 = 0))*(G2502 + (G2502 = 0))*(H2502 + (H2502 = 0))*(I2502 + (I2502 = 0))</f>
        <v>1</v>
      </c>
      <c r="K2502" s="20"/>
      <c r="L2502" s="20"/>
      <c r="M2502" s="48"/>
    </row>
    <row r="2503" spans="1:13" x14ac:dyDescent="0.25">
      <c r="A2503" s="20"/>
      <c r="B2503" s="20"/>
      <c r="C2503" s="20"/>
      <c r="D2503" s="23"/>
      <c r="E2503" s="20"/>
      <c r="F2503" s="20"/>
      <c r="G2503" s="20"/>
      <c r="H2503" s="20"/>
      <c r="I2503" s="20"/>
      <c r="J2503" s="26" t="s">
        <v>527</v>
      </c>
      <c r="K2503" s="27">
        <f>J2502</f>
        <v>1</v>
      </c>
      <c r="L2503" s="25">
        <v>980</v>
      </c>
      <c r="M2503" s="49">
        <f>ROUND(K2503*L2503,2)</f>
        <v>980</v>
      </c>
    </row>
    <row r="2504" spans="1:13" x14ac:dyDescent="0.25">
      <c r="A2504" s="29"/>
      <c r="B2504" s="29"/>
      <c r="C2504" s="29"/>
      <c r="D2504" s="30"/>
      <c r="E2504" s="29"/>
      <c r="F2504" s="29"/>
      <c r="G2504" s="29"/>
      <c r="H2504" s="29"/>
      <c r="I2504" s="29"/>
      <c r="J2504" s="29"/>
      <c r="K2504" s="29"/>
      <c r="L2504" s="29"/>
      <c r="M2504" s="50"/>
    </row>
    <row r="2505" spans="1:13" x14ac:dyDescent="0.25">
      <c r="A2505" s="20"/>
      <c r="B2505" s="20"/>
      <c r="C2505" s="20"/>
      <c r="D2505" s="23"/>
      <c r="E2505" s="20"/>
      <c r="F2505" s="20"/>
      <c r="G2505" s="20"/>
      <c r="H2505" s="20"/>
      <c r="I2505" s="20"/>
      <c r="J2505" s="26" t="s">
        <v>642</v>
      </c>
      <c r="K2505" s="31">
        <v>1</v>
      </c>
      <c r="L2505" s="28">
        <f>M2464+M2469+M2474+M2479+M2484+M2489+M2494+M2500</f>
        <v>4560.75</v>
      </c>
      <c r="M2505" s="49">
        <f>ROUND(K2505*L2505,2)</f>
        <v>4560.75</v>
      </c>
    </row>
    <row r="2506" spans="1:13" x14ac:dyDescent="0.25">
      <c r="A2506" s="29"/>
      <c r="B2506" s="29"/>
      <c r="C2506" s="29"/>
      <c r="D2506" s="30"/>
      <c r="E2506" s="29"/>
      <c r="F2506" s="29"/>
      <c r="G2506" s="29"/>
      <c r="H2506" s="29"/>
      <c r="I2506" s="29"/>
      <c r="J2506" s="29"/>
      <c r="K2506" s="29"/>
      <c r="L2506" s="29"/>
      <c r="M2506" s="50"/>
    </row>
    <row r="2507" spans="1:13" x14ac:dyDescent="0.25">
      <c r="A2507" s="20"/>
      <c r="B2507" s="20"/>
      <c r="C2507" s="20"/>
      <c r="D2507" s="23"/>
      <c r="E2507" s="20"/>
      <c r="F2507" s="20"/>
      <c r="G2507" s="20"/>
      <c r="H2507" s="20"/>
      <c r="I2507" s="20"/>
      <c r="J2507" s="26" t="s">
        <v>643</v>
      </c>
      <c r="K2507" s="32">
        <v>1</v>
      </c>
      <c r="L2507" s="28">
        <f>M2463</f>
        <v>4560.75</v>
      </c>
      <c r="M2507" s="49">
        <f>ROUND(K2507*L2507,2)</f>
        <v>4560.75</v>
      </c>
    </row>
    <row r="2508" spans="1:13" x14ac:dyDescent="0.25">
      <c r="A2508" s="29"/>
      <c r="B2508" s="29"/>
      <c r="C2508" s="29"/>
      <c r="D2508" s="30"/>
      <c r="E2508" s="29"/>
      <c r="F2508" s="29"/>
      <c r="G2508" s="29"/>
      <c r="H2508" s="29"/>
      <c r="I2508" s="29"/>
      <c r="J2508" s="29"/>
      <c r="K2508" s="29"/>
      <c r="L2508" s="29"/>
      <c r="M2508" s="50"/>
    </row>
    <row r="2509" spans="1:13" collapsed="1" x14ac:dyDescent="0.25">
      <c r="A2509" s="7" t="s">
        <v>644</v>
      </c>
      <c r="B2509" s="7" t="s">
        <v>15</v>
      </c>
      <c r="C2509" s="7" t="s">
        <v>16</v>
      </c>
      <c r="D2509" s="8" t="s">
        <v>645</v>
      </c>
      <c r="E2509" s="9"/>
      <c r="F2509" s="9"/>
      <c r="G2509" s="9"/>
      <c r="H2509" s="9"/>
      <c r="I2509" s="9"/>
      <c r="J2509" s="9"/>
      <c r="K2509" s="10">
        <f>K2529</f>
        <v>1</v>
      </c>
      <c r="L2509" s="11">
        <f>L2529</f>
        <v>1078.01</v>
      </c>
      <c r="M2509" s="45">
        <f>M2529</f>
        <v>1078.01</v>
      </c>
    </row>
    <row r="2510" spans="1:13" x14ac:dyDescent="0.25">
      <c r="A2510" s="12" t="s">
        <v>646</v>
      </c>
      <c r="B2510" s="12" t="s">
        <v>15</v>
      </c>
      <c r="C2510" s="12" t="s">
        <v>16</v>
      </c>
      <c r="D2510" s="13" t="s">
        <v>19</v>
      </c>
      <c r="E2510" s="14"/>
      <c r="F2510" s="14"/>
      <c r="G2510" s="14"/>
      <c r="H2510" s="14"/>
      <c r="I2510" s="14"/>
      <c r="J2510" s="14"/>
      <c r="K2510" s="15">
        <f>K2527</f>
        <v>1</v>
      </c>
      <c r="L2510" s="16">
        <f>L2527</f>
        <v>1078.01</v>
      </c>
      <c r="M2510" s="46">
        <f>M2527</f>
        <v>1078.01</v>
      </c>
    </row>
    <row r="2511" spans="1:13" x14ac:dyDescent="0.25">
      <c r="A2511" s="17" t="s">
        <v>34</v>
      </c>
      <c r="B2511" s="18" t="s">
        <v>21</v>
      </c>
      <c r="C2511" s="18" t="s">
        <v>22</v>
      </c>
      <c r="D2511" s="19" t="s">
        <v>35</v>
      </c>
      <c r="E2511" s="20"/>
      <c r="F2511" s="20"/>
      <c r="G2511" s="20"/>
      <c r="H2511" s="20"/>
      <c r="I2511" s="20"/>
      <c r="J2511" s="20"/>
      <c r="K2511" s="21">
        <f>K2514</f>
        <v>26.6</v>
      </c>
      <c r="L2511" s="22">
        <f>L2514</f>
        <v>27.92</v>
      </c>
      <c r="M2511" s="47">
        <f>M2514</f>
        <v>742.67</v>
      </c>
    </row>
    <row r="2512" spans="1:13" ht="33.75" x14ac:dyDescent="0.25">
      <c r="A2512" s="20"/>
      <c r="B2512" s="20"/>
      <c r="C2512" s="20"/>
      <c r="D2512" s="19" t="s">
        <v>36</v>
      </c>
      <c r="E2512" s="20"/>
      <c r="F2512" s="20"/>
      <c r="G2512" s="20"/>
      <c r="H2512" s="20"/>
      <c r="I2512" s="20"/>
      <c r="J2512" s="20"/>
      <c r="K2512" s="20"/>
      <c r="L2512" s="20"/>
      <c r="M2512" s="48"/>
    </row>
    <row r="2513" spans="1:13" x14ac:dyDescent="0.25">
      <c r="A2513" s="20"/>
      <c r="B2513" s="20"/>
      <c r="C2513" s="20"/>
      <c r="D2513" s="23"/>
      <c r="E2513" s="18" t="s">
        <v>32</v>
      </c>
      <c r="F2513" s="24">
        <v>133</v>
      </c>
      <c r="G2513" s="25">
        <v>0.2</v>
      </c>
      <c r="H2513" s="25">
        <v>0</v>
      </c>
      <c r="I2513" s="25">
        <v>0</v>
      </c>
      <c r="J2513" s="22">
        <f>OR(F2513&lt;&gt;0,G2513&lt;&gt;0,H2513&lt;&gt;0,I2513&lt;&gt;0)*(F2513 + (F2513 = 0))*(G2513 + (G2513 = 0))*(H2513 + (H2513 = 0))*(I2513 + (I2513 = 0))</f>
        <v>26.6</v>
      </c>
      <c r="K2513" s="20"/>
      <c r="L2513" s="20"/>
      <c r="M2513" s="48"/>
    </row>
    <row r="2514" spans="1:13" x14ac:dyDescent="0.25">
      <c r="A2514" s="20"/>
      <c r="B2514" s="20"/>
      <c r="C2514" s="20"/>
      <c r="D2514" s="23"/>
      <c r="E2514" s="20"/>
      <c r="F2514" s="20"/>
      <c r="G2514" s="20"/>
      <c r="H2514" s="20"/>
      <c r="I2514" s="20"/>
      <c r="J2514" s="26" t="s">
        <v>38</v>
      </c>
      <c r="K2514" s="27">
        <f>J2513</f>
        <v>26.6</v>
      </c>
      <c r="L2514" s="25">
        <v>27.92</v>
      </c>
      <c r="M2514" s="49">
        <f>ROUND(K2514*L2514,2)</f>
        <v>742.67</v>
      </c>
    </row>
    <row r="2515" spans="1:13" x14ac:dyDescent="0.25">
      <c r="A2515" s="29"/>
      <c r="B2515" s="29"/>
      <c r="C2515" s="29"/>
      <c r="D2515" s="30"/>
      <c r="E2515" s="29"/>
      <c r="F2515" s="29"/>
      <c r="G2515" s="29"/>
      <c r="H2515" s="29"/>
      <c r="I2515" s="29"/>
      <c r="J2515" s="29"/>
      <c r="K2515" s="29"/>
      <c r="L2515" s="29"/>
      <c r="M2515" s="50"/>
    </row>
    <row r="2516" spans="1:13" x14ac:dyDescent="0.25">
      <c r="A2516" s="17" t="s">
        <v>471</v>
      </c>
      <c r="B2516" s="18" t="s">
        <v>21</v>
      </c>
      <c r="C2516" s="18" t="s">
        <v>113</v>
      </c>
      <c r="D2516" s="19" t="s">
        <v>472</v>
      </c>
      <c r="E2516" s="20"/>
      <c r="F2516" s="20"/>
      <c r="G2516" s="20"/>
      <c r="H2516" s="20"/>
      <c r="I2516" s="20"/>
      <c r="J2516" s="20"/>
      <c r="K2516" s="21">
        <f>K2519</f>
        <v>12</v>
      </c>
      <c r="L2516" s="22">
        <f>L2519</f>
        <v>20</v>
      </c>
      <c r="M2516" s="47">
        <f>M2519</f>
        <v>240</v>
      </c>
    </row>
    <row r="2517" spans="1:13" ht="22.5" x14ac:dyDescent="0.25">
      <c r="A2517" s="20"/>
      <c r="B2517" s="20"/>
      <c r="C2517" s="20"/>
      <c r="D2517" s="19" t="s">
        <v>473</v>
      </c>
      <c r="E2517" s="20"/>
      <c r="F2517" s="20"/>
      <c r="G2517" s="20"/>
      <c r="H2517" s="20"/>
      <c r="I2517" s="20"/>
      <c r="J2517" s="20"/>
      <c r="K2517" s="20"/>
      <c r="L2517" s="20"/>
      <c r="M2517" s="48"/>
    </row>
    <row r="2518" spans="1:13" x14ac:dyDescent="0.25">
      <c r="A2518" s="20"/>
      <c r="B2518" s="20"/>
      <c r="C2518" s="20"/>
      <c r="D2518" s="23"/>
      <c r="E2518" s="18" t="s">
        <v>42</v>
      </c>
      <c r="F2518" s="24">
        <v>12</v>
      </c>
      <c r="G2518" s="25">
        <v>0</v>
      </c>
      <c r="H2518" s="25">
        <v>0</v>
      </c>
      <c r="I2518" s="25">
        <v>0</v>
      </c>
      <c r="J2518" s="22">
        <f>OR(F2518&lt;&gt;0,G2518&lt;&gt;0,H2518&lt;&gt;0,I2518&lt;&gt;0)*(F2518 + (F2518 = 0))*(G2518 + (G2518 = 0))*(H2518 + (H2518 = 0))*(I2518 + (I2518 = 0))</f>
        <v>12</v>
      </c>
      <c r="K2518" s="20"/>
      <c r="L2518" s="20"/>
      <c r="M2518" s="48"/>
    </row>
    <row r="2519" spans="1:13" x14ac:dyDescent="0.25">
      <c r="A2519" s="20"/>
      <c r="B2519" s="20"/>
      <c r="C2519" s="20"/>
      <c r="D2519" s="23"/>
      <c r="E2519" s="20"/>
      <c r="F2519" s="20"/>
      <c r="G2519" s="20"/>
      <c r="H2519" s="20"/>
      <c r="I2519" s="20"/>
      <c r="J2519" s="26" t="s">
        <v>475</v>
      </c>
      <c r="K2519" s="27">
        <f>J2518</f>
        <v>12</v>
      </c>
      <c r="L2519" s="25">
        <v>20</v>
      </c>
      <c r="M2519" s="49">
        <f>ROUND(K2519*L2519,2)</f>
        <v>240</v>
      </c>
    </row>
    <row r="2520" spans="1:13" x14ac:dyDescent="0.25">
      <c r="A2520" s="29"/>
      <c r="B2520" s="29"/>
      <c r="C2520" s="29"/>
      <c r="D2520" s="30"/>
      <c r="E2520" s="29"/>
      <c r="F2520" s="29"/>
      <c r="G2520" s="29"/>
      <c r="H2520" s="29"/>
      <c r="I2520" s="29"/>
      <c r="J2520" s="29"/>
      <c r="K2520" s="29"/>
      <c r="L2520" s="29"/>
      <c r="M2520" s="50"/>
    </row>
    <row r="2521" spans="1:13" ht="22.5" x14ac:dyDescent="0.25">
      <c r="A2521" s="17" t="s">
        <v>88</v>
      </c>
      <c r="B2521" s="18" t="s">
        <v>21</v>
      </c>
      <c r="C2521" s="18" t="s">
        <v>59</v>
      </c>
      <c r="D2521" s="19" t="s">
        <v>89</v>
      </c>
      <c r="E2521" s="20"/>
      <c r="F2521" s="20"/>
      <c r="G2521" s="20"/>
      <c r="H2521" s="20"/>
      <c r="I2521" s="20"/>
      <c r="J2521" s="20"/>
      <c r="K2521" s="21">
        <f>K2525</f>
        <v>0.28000000000000003</v>
      </c>
      <c r="L2521" s="22">
        <f>L2525</f>
        <v>340.51</v>
      </c>
      <c r="M2521" s="47">
        <f>M2525</f>
        <v>95.34</v>
      </c>
    </row>
    <row r="2522" spans="1:13" ht="78.75" x14ac:dyDescent="0.25">
      <c r="A2522" s="20"/>
      <c r="B2522" s="20"/>
      <c r="C2522" s="20"/>
      <c r="D2522" s="19" t="s">
        <v>90</v>
      </c>
      <c r="E2522" s="20"/>
      <c r="F2522" s="20"/>
      <c r="G2522" s="20"/>
      <c r="H2522" s="20"/>
      <c r="I2522" s="20"/>
      <c r="J2522" s="20"/>
      <c r="K2522" s="20"/>
      <c r="L2522" s="20"/>
      <c r="M2522" s="48"/>
    </row>
    <row r="2523" spans="1:13" x14ac:dyDescent="0.25">
      <c r="A2523" s="20"/>
      <c r="B2523" s="20"/>
      <c r="C2523" s="20"/>
      <c r="D2523" s="23"/>
      <c r="E2523" s="18" t="s">
        <v>280</v>
      </c>
      <c r="F2523" s="24">
        <v>1</v>
      </c>
      <c r="G2523" s="25">
        <v>0.12</v>
      </c>
      <c r="H2523" s="25">
        <v>0</v>
      </c>
      <c r="I2523" s="25">
        <v>0</v>
      </c>
      <c r="J2523" s="22">
        <f>OR(F2523&lt;&gt;0,G2523&lt;&gt;0,H2523&lt;&gt;0,I2523&lt;&gt;0)*(F2523 + (F2523 = 0))*(G2523 + (G2523 = 0))*(H2523 + (H2523 = 0))*(I2523 + (I2523 = 0))</f>
        <v>0.12</v>
      </c>
      <c r="K2523" s="20"/>
      <c r="L2523" s="20"/>
      <c r="M2523" s="48"/>
    </row>
    <row r="2524" spans="1:13" x14ac:dyDescent="0.25">
      <c r="A2524" s="20"/>
      <c r="B2524" s="20"/>
      <c r="C2524" s="20"/>
      <c r="D2524" s="23"/>
      <c r="E2524" s="18" t="s">
        <v>71</v>
      </c>
      <c r="F2524" s="24">
        <v>4</v>
      </c>
      <c r="G2524" s="25">
        <v>0.1</v>
      </c>
      <c r="H2524" s="25">
        <v>0.39</v>
      </c>
      <c r="I2524" s="25">
        <v>0</v>
      </c>
      <c r="J2524" s="22">
        <f>OR(F2524&lt;&gt;0,G2524&lt;&gt;0,H2524&lt;&gt;0,I2524&lt;&gt;0)*(F2524 + (F2524 = 0))*(G2524 + (G2524 = 0))*(H2524 + (H2524 = 0))*(I2524 + (I2524 = 0))</f>
        <v>0.16</v>
      </c>
      <c r="K2524" s="20"/>
      <c r="L2524" s="20"/>
      <c r="M2524" s="48"/>
    </row>
    <row r="2525" spans="1:13" x14ac:dyDescent="0.25">
      <c r="A2525" s="20"/>
      <c r="B2525" s="20"/>
      <c r="C2525" s="20"/>
      <c r="D2525" s="23"/>
      <c r="E2525" s="20"/>
      <c r="F2525" s="20"/>
      <c r="G2525" s="20"/>
      <c r="H2525" s="20"/>
      <c r="I2525" s="20"/>
      <c r="J2525" s="26" t="s">
        <v>92</v>
      </c>
      <c r="K2525" s="27">
        <f>SUM(J2523:J2524)</f>
        <v>0.28000000000000003</v>
      </c>
      <c r="L2525" s="25">
        <v>340.51</v>
      </c>
      <c r="M2525" s="49">
        <f>ROUND(K2525*L2525,2)</f>
        <v>95.34</v>
      </c>
    </row>
    <row r="2526" spans="1:13" x14ac:dyDescent="0.25">
      <c r="A2526" s="29"/>
      <c r="B2526" s="29"/>
      <c r="C2526" s="29"/>
      <c r="D2526" s="30"/>
      <c r="E2526" s="29"/>
      <c r="F2526" s="29"/>
      <c r="G2526" s="29"/>
      <c r="H2526" s="29"/>
      <c r="I2526" s="29"/>
      <c r="J2526" s="29"/>
      <c r="K2526" s="29"/>
      <c r="L2526" s="29"/>
      <c r="M2526" s="50"/>
    </row>
    <row r="2527" spans="1:13" x14ac:dyDescent="0.25">
      <c r="A2527" s="20"/>
      <c r="B2527" s="20"/>
      <c r="C2527" s="20"/>
      <c r="D2527" s="23"/>
      <c r="E2527" s="20"/>
      <c r="F2527" s="20"/>
      <c r="G2527" s="20"/>
      <c r="H2527" s="20"/>
      <c r="I2527" s="20"/>
      <c r="J2527" s="26" t="s">
        <v>647</v>
      </c>
      <c r="K2527" s="31">
        <v>1</v>
      </c>
      <c r="L2527" s="28">
        <f>M2511+M2516+M2521</f>
        <v>1078.01</v>
      </c>
      <c r="M2527" s="49">
        <f>ROUND(K2527*L2527,2)</f>
        <v>1078.01</v>
      </c>
    </row>
    <row r="2528" spans="1:13" x14ac:dyDescent="0.25">
      <c r="A2528" s="29"/>
      <c r="B2528" s="29"/>
      <c r="C2528" s="29"/>
      <c r="D2528" s="30"/>
      <c r="E2528" s="29"/>
      <c r="F2528" s="29"/>
      <c r="G2528" s="29"/>
      <c r="H2528" s="29"/>
      <c r="I2528" s="29"/>
      <c r="J2528" s="29"/>
      <c r="K2528" s="29"/>
      <c r="L2528" s="29"/>
      <c r="M2528" s="50"/>
    </row>
    <row r="2529" spans="1:13" x14ac:dyDescent="0.25">
      <c r="A2529" s="20"/>
      <c r="B2529" s="20"/>
      <c r="C2529" s="20"/>
      <c r="D2529" s="23"/>
      <c r="E2529" s="20"/>
      <c r="F2529" s="20"/>
      <c r="G2529" s="20"/>
      <c r="H2529" s="20"/>
      <c r="I2529" s="20"/>
      <c r="J2529" s="26" t="s">
        <v>648</v>
      </c>
      <c r="K2529" s="32">
        <v>1</v>
      </c>
      <c r="L2529" s="28">
        <f>M2510</f>
        <v>1078.01</v>
      </c>
      <c r="M2529" s="49">
        <f>ROUND(K2529*L2529,2)</f>
        <v>1078.01</v>
      </c>
    </row>
    <row r="2530" spans="1:13" x14ac:dyDescent="0.25">
      <c r="A2530" s="29"/>
      <c r="B2530" s="29"/>
      <c r="C2530" s="29"/>
      <c r="D2530" s="30"/>
      <c r="E2530" s="29"/>
      <c r="F2530" s="29"/>
      <c r="G2530" s="29"/>
      <c r="H2530" s="29"/>
      <c r="I2530" s="29"/>
      <c r="J2530" s="29"/>
      <c r="K2530" s="29"/>
      <c r="L2530" s="29"/>
      <c r="M2530" s="50"/>
    </row>
    <row r="2531" spans="1:13" collapsed="1" x14ac:dyDescent="0.25">
      <c r="A2531" s="7" t="s">
        <v>649</v>
      </c>
      <c r="B2531" s="7" t="s">
        <v>15</v>
      </c>
      <c r="C2531" s="7" t="s">
        <v>16</v>
      </c>
      <c r="D2531" s="8" t="s">
        <v>650</v>
      </c>
      <c r="E2531" s="9"/>
      <c r="F2531" s="9"/>
      <c r="G2531" s="9"/>
      <c r="H2531" s="9"/>
      <c r="I2531" s="9"/>
      <c r="J2531" s="9"/>
      <c r="K2531" s="10">
        <f>K2572</f>
        <v>1</v>
      </c>
      <c r="L2531" s="11">
        <f>L2572</f>
        <v>3190.96</v>
      </c>
      <c r="M2531" s="45">
        <f>M2572</f>
        <v>3190.96</v>
      </c>
    </row>
    <row r="2532" spans="1:13" x14ac:dyDescent="0.25">
      <c r="A2532" s="12" t="s">
        <v>651</v>
      </c>
      <c r="B2532" s="12" t="s">
        <v>15</v>
      </c>
      <c r="C2532" s="12" t="s">
        <v>16</v>
      </c>
      <c r="D2532" s="13" t="s">
        <v>19</v>
      </c>
      <c r="E2532" s="14"/>
      <c r="F2532" s="14"/>
      <c r="G2532" s="14"/>
      <c r="H2532" s="14"/>
      <c r="I2532" s="14"/>
      <c r="J2532" s="14"/>
      <c r="K2532" s="15">
        <f>K2570</f>
        <v>1</v>
      </c>
      <c r="L2532" s="16">
        <f>L2570</f>
        <v>3190.96</v>
      </c>
      <c r="M2532" s="46">
        <f>M2570</f>
        <v>3190.96</v>
      </c>
    </row>
    <row r="2533" spans="1:13" ht="22.5" x14ac:dyDescent="0.25">
      <c r="A2533" s="17" t="s">
        <v>182</v>
      </c>
      <c r="B2533" s="18" t="s">
        <v>21</v>
      </c>
      <c r="C2533" s="18" t="s">
        <v>59</v>
      </c>
      <c r="D2533" s="19" t="s">
        <v>183</v>
      </c>
      <c r="E2533" s="20"/>
      <c r="F2533" s="20"/>
      <c r="G2533" s="20"/>
      <c r="H2533" s="20"/>
      <c r="I2533" s="20"/>
      <c r="J2533" s="20"/>
      <c r="K2533" s="21">
        <f>K2537</f>
        <v>7.12</v>
      </c>
      <c r="L2533" s="22">
        <f>L2537</f>
        <v>302.68</v>
      </c>
      <c r="M2533" s="47">
        <f>M2537</f>
        <v>2155.08</v>
      </c>
    </row>
    <row r="2534" spans="1:13" ht="78.75" x14ac:dyDescent="0.25">
      <c r="A2534" s="20"/>
      <c r="B2534" s="20"/>
      <c r="C2534" s="20"/>
      <c r="D2534" s="19" t="s">
        <v>184</v>
      </c>
      <c r="E2534" s="20"/>
      <c r="F2534" s="20"/>
      <c r="G2534" s="20"/>
      <c r="H2534" s="20"/>
      <c r="I2534" s="20"/>
      <c r="J2534" s="20"/>
      <c r="K2534" s="20"/>
      <c r="L2534" s="20"/>
      <c r="M2534" s="48"/>
    </row>
    <row r="2535" spans="1:13" x14ac:dyDescent="0.25">
      <c r="A2535" s="20"/>
      <c r="B2535" s="20"/>
      <c r="C2535" s="20"/>
      <c r="D2535" s="23"/>
      <c r="E2535" s="18" t="s">
        <v>32</v>
      </c>
      <c r="F2535" s="24">
        <v>12</v>
      </c>
      <c r="G2535" s="25">
        <v>0.73</v>
      </c>
      <c r="H2535" s="25">
        <v>0.7</v>
      </c>
      <c r="I2535" s="25">
        <v>0</v>
      </c>
      <c r="J2535" s="22">
        <f>OR(F2535&lt;&gt;0,G2535&lt;&gt;0,H2535&lt;&gt;0,I2535&lt;&gt;0)*(F2535 + (F2535 = 0))*(G2535 + (G2535 = 0))*(H2535 + (H2535 = 0))*(I2535 + (I2535 = 0))</f>
        <v>6.13</v>
      </c>
      <c r="K2535" s="20"/>
      <c r="L2535" s="20"/>
      <c r="M2535" s="48"/>
    </row>
    <row r="2536" spans="1:13" x14ac:dyDescent="0.25">
      <c r="A2536" s="20"/>
      <c r="B2536" s="20"/>
      <c r="C2536" s="20"/>
      <c r="D2536" s="23"/>
      <c r="E2536" s="18" t="s">
        <v>42</v>
      </c>
      <c r="F2536" s="24">
        <v>12</v>
      </c>
      <c r="G2536" s="25">
        <v>0.55000000000000004</v>
      </c>
      <c r="H2536" s="25">
        <v>0.15</v>
      </c>
      <c r="I2536" s="25">
        <v>0</v>
      </c>
      <c r="J2536" s="22">
        <f>OR(F2536&lt;&gt;0,G2536&lt;&gt;0,H2536&lt;&gt;0,I2536&lt;&gt;0)*(F2536 + (F2536 = 0))*(G2536 + (G2536 = 0))*(H2536 + (H2536 = 0))*(I2536 + (I2536 = 0))</f>
        <v>0.99</v>
      </c>
      <c r="K2536" s="20"/>
      <c r="L2536" s="20"/>
      <c r="M2536" s="48"/>
    </row>
    <row r="2537" spans="1:13" x14ac:dyDescent="0.25">
      <c r="A2537" s="20"/>
      <c r="B2537" s="20"/>
      <c r="C2537" s="20"/>
      <c r="D2537" s="23"/>
      <c r="E2537" s="20"/>
      <c r="F2537" s="20"/>
      <c r="G2537" s="20"/>
      <c r="H2537" s="20"/>
      <c r="I2537" s="20"/>
      <c r="J2537" s="26" t="s">
        <v>186</v>
      </c>
      <c r="K2537" s="27">
        <f>SUM(J2535:J2536)</f>
        <v>7.12</v>
      </c>
      <c r="L2537" s="25">
        <v>302.68</v>
      </c>
      <c r="M2537" s="49">
        <f>ROUND(K2537*L2537,2)</f>
        <v>2155.08</v>
      </c>
    </row>
    <row r="2538" spans="1:13" x14ac:dyDescent="0.25">
      <c r="A2538" s="29"/>
      <c r="B2538" s="29"/>
      <c r="C2538" s="29"/>
      <c r="D2538" s="30"/>
      <c r="E2538" s="29"/>
      <c r="F2538" s="29"/>
      <c r="G2538" s="29"/>
      <c r="H2538" s="29"/>
      <c r="I2538" s="29"/>
      <c r="J2538" s="29"/>
      <c r="K2538" s="29"/>
      <c r="L2538" s="29"/>
      <c r="M2538" s="50"/>
    </row>
    <row r="2539" spans="1:13" x14ac:dyDescent="0.25">
      <c r="A2539" s="17" t="s">
        <v>441</v>
      </c>
      <c r="B2539" s="18" t="s">
        <v>21</v>
      </c>
      <c r="C2539" s="18" t="s">
        <v>59</v>
      </c>
      <c r="D2539" s="19" t="s">
        <v>442</v>
      </c>
      <c r="E2539" s="20"/>
      <c r="F2539" s="20"/>
      <c r="G2539" s="20"/>
      <c r="H2539" s="20"/>
      <c r="I2539" s="20"/>
      <c r="J2539" s="20"/>
      <c r="K2539" s="21">
        <f>K2542</f>
        <v>0.63</v>
      </c>
      <c r="L2539" s="22">
        <f>L2542</f>
        <v>484.53</v>
      </c>
      <c r="M2539" s="47">
        <f>M2542</f>
        <v>305.25</v>
      </c>
    </row>
    <row r="2540" spans="1:13" ht="56.25" x14ac:dyDescent="0.25">
      <c r="A2540" s="20"/>
      <c r="B2540" s="20"/>
      <c r="C2540" s="20"/>
      <c r="D2540" s="19" t="s">
        <v>443</v>
      </c>
      <c r="E2540" s="20"/>
      <c r="F2540" s="20"/>
      <c r="G2540" s="20"/>
      <c r="H2540" s="20"/>
      <c r="I2540" s="20"/>
      <c r="J2540" s="20"/>
      <c r="K2540" s="20"/>
      <c r="L2540" s="20"/>
      <c r="M2540" s="48"/>
    </row>
    <row r="2541" spans="1:13" x14ac:dyDescent="0.25">
      <c r="A2541" s="20"/>
      <c r="B2541" s="20"/>
      <c r="C2541" s="20"/>
      <c r="D2541" s="23"/>
      <c r="E2541" s="18" t="s">
        <v>280</v>
      </c>
      <c r="F2541" s="24">
        <v>8</v>
      </c>
      <c r="G2541" s="25">
        <v>0.79</v>
      </c>
      <c r="H2541" s="25">
        <v>0.1</v>
      </c>
      <c r="I2541" s="25">
        <v>0</v>
      </c>
      <c r="J2541" s="22">
        <f>OR(F2541&lt;&gt;0,G2541&lt;&gt;0,H2541&lt;&gt;0,I2541&lt;&gt;0)*(F2541 + (F2541 = 0))*(G2541 + (G2541 = 0))*(H2541 + (H2541 = 0))*(I2541 + (I2541 = 0))</f>
        <v>0.63</v>
      </c>
      <c r="K2541" s="20"/>
      <c r="L2541" s="20"/>
      <c r="M2541" s="48"/>
    </row>
    <row r="2542" spans="1:13" x14ac:dyDescent="0.25">
      <c r="A2542" s="20"/>
      <c r="B2542" s="20"/>
      <c r="C2542" s="20"/>
      <c r="D2542" s="23"/>
      <c r="E2542" s="20"/>
      <c r="F2542" s="20"/>
      <c r="G2542" s="20"/>
      <c r="H2542" s="20"/>
      <c r="I2542" s="20"/>
      <c r="J2542" s="26" t="s">
        <v>444</v>
      </c>
      <c r="K2542" s="27">
        <f>J2541</f>
        <v>0.63</v>
      </c>
      <c r="L2542" s="25">
        <v>484.53</v>
      </c>
      <c r="M2542" s="49">
        <f>ROUND(K2542*L2542,2)</f>
        <v>305.25</v>
      </c>
    </row>
    <row r="2543" spans="1:13" x14ac:dyDescent="0.25">
      <c r="A2543" s="29"/>
      <c r="B2543" s="29"/>
      <c r="C2543" s="29"/>
      <c r="D2543" s="30"/>
      <c r="E2543" s="29"/>
      <c r="F2543" s="29"/>
      <c r="G2543" s="29"/>
      <c r="H2543" s="29"/>
      <c r="I2543" s="29"/>
      <c r="J2543" s="29"/>
      <c r="K2543" s="29"/>
      <c r="L2543" s="29"/>
      <c r="M2543" s="50"/>
    </row>
    <row r="2544" spans="1:13" x14ac:dyDescent="0.25">
      <c r="A2544" s="17" t="s">
        <v>107</v>
      </c>
      <c r="B2544" s="18" t="s">
        <v>21</v>
      </c>
      <c r="C2544" s="18" t="s">
        <v>22</v>
      </c>
      <c r="D2544" s="19" t="s">
        <v>108</v>
      </c>
      <c r="E2544" s="20"/>
      <c r="F2544" s="20"/>
      <c r="G2544" s="20"/>
      <c r="H2544" s="20"/>
      <c r="I2544" s="20"/>
      <c r="J2544" s="20"/>
      <c r="K2544" s="21">
        <f>K2548</f>
        <v>6.27</v>
      </c>
      <c r="L2544" s="22">
        <f>L2548</f>
        <v>22.34</v>
      </c>
      <c r="M2544" s="47">
        <f>M2548</f>
        <v>140.07</v>
      </c>
    </row>
    <row r="2545" spans="1:13" ht="45" x14ac:dyDescent="0.25">
      <c r="A2545" s="20"/>
      <c r="B2545" s="20"/>
      <c r="C2545" s="20"/>
      <c r="D2545" s="19" t="s">
        <v>109</v>
      </c>
      <c r="E2545" s="20"/>
      <c r="F2545" s="20"/>
      <c r="G2545" s="20"/>
      <c r="H2545" s="20"/>
      <c r="I2545" s="20"/>
      <c r="J2545" s="20"/>
      <c r="K2545" s="20"/>
      <c r="L2545" s="20"/>
      <c r="M2545" s="48"/>
    </row>
    <row r="2546" spans="1:13" x14ac:dyDescent="0.25">
      <c r="A2546" s="20"/>
      <c r="B2546" s="20"/>
      <c r="C2546" s="20"/>
      <c r="D2546" s="23"/>
      <c r="E2546" s="18" t="s">
        <v>71</v>
      </c>
      <c r="F2546" s="24">
        <v>2</v>
      </c>
      <c r="G2546" s="25">
        <v>0.9</v>
      </c>
      <c r="H2546" s="25">
        <v>2.37</v>
      </c>
      <c r="I2546" s="25">
        <v>0</v>
      </c>
      <c r="J2546" s="22">
        <f>OR(F2546&lt;&gt;0,G2546&lt;&gt;0,H2546&lt;&gt;0,I2546&lt;&gt;0)*(F2546 + (F2546 = 0))*(G2546 + (G2546 = 0))*(H2546 + (H2546 = 0))*(I2546 + (I2546 = 0))</f>
        <v>4.2699999999999996</v>
      </c>
      <c r="K2546" s="20"/>
      <c r="L2546" s="20"/>
      <c r="M2546" s="48"/>
    </row>
    <row r="2547" spans="1:13" x14ac:dyDescent="0.25">
      <c r="A2547" s="20"/>
      <c r="B2547" s="20"/>
      <c r="C2547" s="20"/>
      <c r="D2547" s="23"/>
      <c r="E2547" s="18" t="s">
        <v>326</v>
      </c>
      <c r="F2547" s="24">
        <v>2</v>
      </c>
      <c r="G2547" s="25">
        <v>1</v>
      </c>
      <c r="H2547" s="25">
        <v>0</v>
      </c>
      <c r="I2547" s="25">
        <v>0</v>
      </c>
      <c r="J2547" s="22">
        <f>OR(F2547&lt;&gt;0,G2547&lt;&gt;0,H2547&lt;&gt;0,I2547&lt;&gt;0)*(F2547 + (F2547 = 0))*(G2547 + (G2547 = 0))*(H2547 + (H2547 = 0))*(I2547 + (I2547 = 0))</f>
        <v>2</v>
      </c>
      <c r="K2547" s="20"/>
      <c r="L2547" s="20"/>
      <c r="M2547" s="48"/>
    </row>
    <row r="2548" spans="1:13" x14ac:dyDescent="0.25">
      <c r="A2548" s="20"/>
      <c r="B2548" s="20"/>
      <c r="C2548" s="20"/>
      <c r="D2548" s="23"/>
      <c r="E2548" s="20"/>
      <c r="F2548" s="20"/>
      <c r="G2548" s="20"/>
      <c r="H2548" s="20"/>
      <c r="I2548" s="20"/>
      <c r="J2548" s="26" t="s">
        <v>111</v>
      </c>
      <c r="K2548" s="27">
        <f>SUM(J2546:J2547)</f>
        <v>6.27</v>
      </c>
      <c r="L2548" s="25">
        <v>22.34</v>
      </c>
      <c r="M2548" s="49">
        <f>ROUND(K2548*L2548,2)</f>
        <v>140.07</v>
      </c>
    </row>
    <row r="2549" spans="1:13" x14ac:dyDescent="0.25">
      <c r="A2549" s="29"/>
      <c r="B2549" s="29"/>
      <c r="C2549" s="29"/>
      <c r="D2549" s="30"/>
      <c r="E2549" s="29"/>
      <c r="F2549" s="29"/>
      <c r="G2549" s="29"/>
      <c r="H2549" s="29"/>
      <c r="I2549" s="29"/>
      <c r="J2549" s="29"/>
      <c r="K2549" s="29"/>
      <c r="L2549" s="29"/>
      <c r="M2549" s="50"/>
    </row>
    <row r="2550" spans="1:13" x14ac:dyDescent="0.25">
      <c r="A2550" s="17" t="s">
        <v>58</v>
      </c>
      <c r="B2550" s="18" t="s">
        <v>21</v>
      </c>
      <c r="C2550" s="18" t="s">
        <v>59</v>
      </c>
      <c r="D2550" s="19" t="s">
        <v>60</v>
      </c>
      <c r="E2550" s="20"/>
      <c r="F2550" s="20"/>
      <c r="G2550" s="20"/>
      <c r="H2550" s="20"/>
      <c r="I2550" s="20"/>
      <c r="J2550" s="20"/>
      <c r="K2550" s="21">
        <f>K2553</f>
        <v>0.51</v>
      </c>
      <c r="L2550" s="22">
        <f>L2553</f>
        <v>204.11</v>
      </c>
      <c r="M2550" s="47">
        <f>M2553</f>
        <v>104.1</v>
      </c>
    </row>
    <row r="2551" spans="1:13" ht="56.25" x14ac:dyDescent="0.25">
      <c r="A2551" s="20"/>
      <c r="B2551" s="20"/>
      <c r="C2551" s="20"/>
      <c r="D2551" s="19" t="s">
        <v>61</v>
      </c>
      <c r="E2551" s="20"/>
      <c r="F2551" s="20"/>
      <c r="G2551" s="20"/>
      <c r="H2551" s="20"/>
      <c r="I2551" s="20"/>
      <c r="J2551" s="20"/>
      <c r="K2551" s="20"/>
      <c r="L2551" s="20"/>
      <c r="M2551" s="48"/>
    </row>
    <row r="2552" spans="1:13" x14ac:dyDescent="0.25">
      <c r="A2552" s="20"/>
      <c r="B2552" s="20"/>
      <c r="C2552" s="20"/>
      <c r="D2552" s="23"/>
      <c r="E2552" s="18" t="s">
        <v>326</v>
      </c>
      <c r="F2552" s="24">
        <v>1</v>
      </c>
      <c r="G2552" s="25">
        <v>0.46</v>
      </c>
      <c r="H2552" s="25">
        <v>0</v>
      </c>
      <c r="I2552" s="25">
        <v>1.1000000000000001</v>
      </c>
      <c r="J2552" s="22">
        <f>OR(F2552&lt;&gt;0,G2552&lt;&gt;0,H2552&lt;&gt;0,I2552&lt;&gt;0)*(F2552 + (F2552 = 0))*(G2552 + (G2552 = 0))*(H2552 + (H2552 = 0))*(I2552 + (I2552 = 0))</f>
        <v>0.51</v>
      </c>
      <c r="K2552" s="20"/>
      <c r="L2552" s="20"/>
      <c r="M2552" s="48"/>
    </row>
    <row r="2553" spans="1:13" x14ac:dyDescent="0.25">
      <c r="A2553" s="20"/>
      <c r="B2553" s="20"/>
      <c r="C2553" s="20"/>
      <c r="D2553" s="23"/>
      <c r="E2553" s="20"/>
      <c r="F2553" s="20"/>
      <c r="G2553" s="20"/>
      <c r="H2553" s="20"/>
      <c r="I2553" s="20"/>
      <c r="J2553" s="26" t="s">
        <v>62</v>
      </c>
      <c r="K2553" s="27">
        <f>J2552</f>
        <v>0.51</v>
      </c>
      <c r="L2553" s="25">
        <v>204.11</v>
      </c>
      <c r="M2553" s="49">
        <f>ROUND(K2553*L2553,2)</f>
        <v>104.1</v>
      </c>
    </row>
    <row r="2554" spans="1:13" x14ac:dyDescent="0.25">
      <c r="A2554" s="29"/>
      <c r="B2554" s="29"/>
      <c r="C2554" s="29"/>
      <c r="D2554" s="30"/>
      <c r="E2554" s="29"/>
      <c r="F2554" s="29"/>
      <c r="G2554" s="29"/>
      <c r="H2554" s="29"/>
      <c r="I2554" s="29"/>
      <c r="J2554" s="29"/>
      <c r="K2554" s="29"/>
      <c r="L2554" s="29"/>
      <c r="M2554" s="50"/>
    </row>
    <row r="2555" spans="1:13" x14ac:dyDescent="0.25">
      <c r="A2555" s="17" t="s">
        <v>63</v>
      </c>
      <c r="B2555" s="18" t="s">
        <v>21</v>
      </c>
      <c r="C2555" s="18" t="s">
        <v>64</v>
      </c>
      <c r="D2555" s="19" t="s">
        <v>65</v>
      </c>
      <c r="E2555" s="20"/>
      <c r="F2555" s="20"/>
      <c r="G2555" s="20"/>
      <c r="H2555" s="20"/>
      <c r="I2555" s="20"/>
      <c r="J2555" s="20"/>
      <c r="K2555" s="21">
        <f>K2558</f>
        <v>2</v>
      </c>
      <c r="L2555" s="22">
        <f>L2558</f>
        <v>49.5</v>
      </c>
      <c r="M2555" s="47">
        <f>M2558</f>
        <v>99</v>
      </c>
    </row>
    <row r="2556" spans="1:13" ht="33.75" x14ac:dyDescent="0.25">
      <c r="A2556" s="20"/>
      <c r="B2556" s="20"/>
      <c r="C2556" s="20"/>
      <c r="D2556" s="19" t="s">
        <v>66</v>
      </c>
      <c r="E2556" s="20"/>
      <c r="F2556" s="20"/>
      <c r="G2556" s="20"/>
      <c r="H2556" s="20"/>
      <c r="I2556" s="20"/>
      <c r="J2556" s="20"/>
      <c r="K2556" s="20"/>
      <c r="L2556" s="20"/>
      <c r="M2556" s="48"/>
    </row>
    <row r="2557" spans="1:13" x14ac:dyDescent="0.25">
      <c r="A2557" s="20"/>
      <c r="B2557" s="20"/>
      <c r="C2557" s="20"/>
      <c r="D2557" s="23"/>
      <c r="E2557" s="18" t="s">
        <v>326</v>
      </c>
      <c r="F2557" s="24">
        <v>2</v>
      </c>
      <c r="G2557" s="25">
        <v>0</v>
      </c>
      <c r="H2557" s="25">
        <v>0</v>
      </c>
      <c r="I2557" s="25">
        <v>0</v>
      </c>
      <c r="J2557" s="22">
        <f>OR(F2557&lt;&gt;0,G2557&lt;&gt;0,H2557&lt;&gt;0,I2557&lt;&gt;0)*(F2557 + (F2557 = 0))*(G2557 + (G2557 = 0))*(H2557 + (H2557 = 0))*(I2557 + (I2557 = 0))</f>
        <v>2</v>
      </c>
      <c r="K2557" s="20"/>
      <c r="L2557" s="20"/>
      <c r="M2557" s="48"/>
    </row>
    <row r="2558" spans="1:13" x14ac:dyDescent="0.25">
      <c r="A2558" s="20"/>
      <c r="B2558" s="20"/>
      <c r="C2558" s="20"/>
      <c r="D2558" s="23"/>
      <c r="E2558" s="20"/>
      <c r="F2558" s="20"/>
      <c r="G2558" s="20"/>
      <c r="H2558" s="20"/>
      <c r="I2558" s="20"/>
      <c r="J2558" s="26" t="s">
        <v>67</v>
      </c>
      <c r="K2558" s="27">
        <f>J2557</f>
        <v>2</v>
      </c>
      <c r="L2558" s="25">
        <v>49.5</v>
      </c>
      <c r="M2558" s="49">
        <f>ROUND(K2558*L2558,2)</f>
        <v>99</v>
      </c>
    </row>
    <row r="2559" spans="1:13" x14ac:dyDescent="0.25">
      <c r="A2559" s="29"/>
      <c r="B2559" s="29"/>
      <c r="C2559" s="29"/>
      <c r="D2559" s="30"/>
      <c r="E2559" s="29"/>
      <c r="F2559" s="29"/>
      <c r="G2559" s="29"/>
      <c r="H2559" s="29"/>
      <c r="I2559" s="29"/>
      <c r="J2559" s="29"/>
      <c r="K2559" s="29"/>
      <c r="L2559" s="29"/>
      <c r="M2559" s="50"/>
    </row>
    <row r="2560" spans="1:13" x14ac:dyDescent="0.25">
      <c r="A2560" s="17" t="s">
        <v>39</v>
      </c>
      <c r="B2560" s="18" t="s">
        <v>21</v>
      </c>
      <c r="C2560" s="18" t="s">
        <v>29</v>
      </c>
      <c r="D2560" s="19" t="s">
        <v>40</v>
      </c>
      <c r="E2560" s="20"/>
      <c r="F2560" s="20"/>
      <c r="G2560" s="20"/>
      <c r="H2560" s="20"/>
      <c r="I2560" s="20"/>
      <c r="J2560" s="20"/>
      <c r="K2560" s="21">
        <f>K2563</f>
        <v>1.5</v>
      </c>
      <c r="L2560" s="22">
        <f>L2563</f>
        <v>41.15</v>
      </c>
      <c r="M2560" s="47">
        <f>M2563</f>
        <v>61.73</v>
      </c>
    </row>
    <row r="2561" spans="1:13" ht="45" x14ac:dyDescent="0.25">
      <c r="A2561" s="20"/>
      <c r="B2561" s="20"/>
      <c r="C2561" s="20"/>
      <c r="D2561" s="19" t="s">
        <v>41</v>
      </c>
      <c r="E2561" s="20"/>
      <c r="F2561" s="20"/>
      <c r="G2561" s="20"/>
      <c r="H2561" s="20"/>
      <c r="I2561" s="20"/>
      <c r="J2561" s="20"/>
      <c r="K2561" s="20"/>
      <c r="L2561" s="20"/>
      <c r="M2561" s="48"/>
    </row>
    <row r="2562" spans="1:13" x14ac:dyDescent="0.25">
      <c r="A2562" s="20"/>
      <c r="B2562" s="20"/>
      <c r="C2562" s="20"/>
      <c r="D2562" s="23"/>
      <c r="E2562" s="18" t="s">
        <v>326</v>
      </c>
      <c r="F2562" s="24">
        <v>1</v>
      </c>
      <c r="G2562" s="25">
        <v>1.5</v>
      </c>
      <c r="H2562" s="25">
        <v>0</v>
      </c>
      <c r="I2562" s="25">
        <v>0</v>
      </c>
      <c r="J2562" s="22">
        <f>OR(F2562&lt;&gt;0,G2562&lt;&gt;0,H2562&lt;&gt;0,I2562&lt;&gt;0)*(F2562 + (F2562 = 0))*(G2562 + (G2562 = 0))*(H2562 + (H2562 = 0))*(I2562 + (I2562 = 0))</f>
        <v>1.5</v>
      </c>
      <c r="K2562" s="20"/>
      <c r="L2562" s="20"/>
      <c r="M2562" s="48"/>
    </row>
    <row r="2563" spans="1:13" x14ac:dyDescent="0.25">
      <c r="A2563" s="20"/>
      <c r="B2563" s="20"/>
      <c r="C2563" s="20"/>
      <c r="D2563" s="23"/>
      <c r="E2563" s="20"/>
      <c r="F2563" s="20"/>
      <c r="G2563" s="20"/>
      <c r="H2563" s="20"/>
      <c r="I2563" s="20"/>
      <c r="J2563" s="26" t="s">
        <v>48</v>
      </c>
      <c r="K2563" s="27">
        <f>J2562</f>
        <v>1.5</v>
      </c>
      <c r="L2563" s="25">
        <v>41.15</v>
      </c>
      <c r="M2563" s="49">
        <f>ROUND(K2563*L2563,2)</f>
        <v>61.73</v>
      </c>
    </row>
    <row r="2564" spans="1:13" x14ac:dyDescent="0.25">
      <c r="A2564" s="29"/>
      <c r="B2564" s="29"/>
      <c r="C2564" s="29"/>
      <c r="D2564" s="30"/>
      <c r="E2564" s="29"/>
      <c r="F2564" s="29"/>
      <c r="G2564" s="29"/>
      <c r="H2564" s="29"/>
      <c r="I2564" s="29"/>
      <c r="J2564" s="29"/>
      <c r="K2564" s="29"/>
      <c r="L2564" s="29"/>
      <c r="M2564" s="50"/>
    </row>
    <row r="2565" spans="1:13" x14ac:dyDescent="0.25">
      <c r="A2565" s="17" t="s">
        <v>49</v>
      </c>
      <c r="B2565" s="18" t="s">
        <v>21</v>
      </c>
      <c r="C2565" s="18" t="s">
        <v>29</v>
      </c>
      <c r="D2565" s="19" t="s">
        <v>50</v>
      </c>
      <c r="E2565" s="20"/>
      <c r="F2565" s="20"/>
      <c r="G2565" s="20"/>
      <c r="H2565" s="20"/>
      <c r="I2565" s="20"/>
      <c r="J2565" s="20"/>
      <c r="K2565" s="21">
        <f>K2568</f>
        <v>1.5</v>
      </c>
      <c r="L2565" s="22">
        <f>L2568</f>
        <v>217.15</v>
      </c>
      <c r="M2565" s="47">
        <f>M2568</f>
        <v>325.73</v>
      </c>
    </row>
    <row r="2566" spans="1:13" ht="45" x14ac:dyDescent="0.25">
      <c r="A2566" s="20"/>
      <c r="B2566" s="20"/>
      <c r="C2566" s="20"/>
      <c r="D2566" s="19" t="s">
        <v>51</v>
      </c>
      <c r="E2566" s="20"/>
      <c r="F2566" s="20"/>
      <c r="G2566" s="20"/>
      <c r="H2566" s="20"/>
      <c r="I2566" s="20"/>
      <c r="J2566" s="20"/>
      <c r="K2566" s="20"/>
      <c r="L2566" s="20"/>
      <c r="M2566" s="48"/>
    </row>
    <row r="2567" spans="1:13" x14ac:dyDescent="0.25">
      <c r="A2567" s="20"/>
      <c r="B2567" s="20"/>
      <c r="C2567" s="20"/>
      <c r="D2567" s="23"/>
      <c r="E2567" s="18" t="s">
        <v>326</v>
      </c>
      <c r="F2567" s="24">
        <v>1</v>
      </c>
      <c r="G2567" s="25">
        <v>1.5</v>
      </c>
      <c r="H2567" s="25">
        <v>0</v>
      </c>
      <c r="I2567" s="25">
        <v>0</v>
      </c>
      <c r="J2567" s="22">
        <f>OR(F2567&lt;&gt;0,G2567&lt;&gt;0,H2567&lt;&gt;0,I2567&lt;&gt;0)*(F2567 + (F2567 = 0))*(G2567 + (G2567 = 0))*(H2567 + (H2567 = 0))*(I2567 + (I2567 = 0))</f>
        <v>1.5</v>
      </c>
      <c r="K2567" s="20"/>
      <c r="L2567" s="20"/>
      <c r="M2567" s="48"/>
    </row>
    <row r="2568" spans="1:13" x14ac:dyDescent="0.25">
      <c r="A2568" s="20"/>
      <c r="B2568" s="20"/>
      <c r="C2568" s="20"/>
      <c r="D2568" s="23"/>
      <c r="E2568" s="20"/>
      <c r="F2568" s="20"/>
      <c r="G2568" s="20"/>
      <c r="H2568" s="20"/>
      <c r="I2568" s="20"/>
      <c r="J2568" s="26" t="s">
        <v>52</v>
      </c>
      <c r="K2568" s="27">
        <f>J2567</f>
        <v>1.5</v>
      </c>
      <c r="L2568" s="25">
        <v>217.15</v>
      </c>
      <c r="M2568" s="49">
        <f>ROUND(K2568*L2568,2)</f>
        <v>325.73</v>
      </c>
    </row>
    <row r="2569" spans="1:13" x14ac:dyDescent="0.25">
      <c r="A2569" s="29"/>
      <c r="B2569" s="29"/>
      <c r="C2569" s="29"/>
      <c r="D2569" s="30"/>
      <c r="E2569" s="29"/>
      <c r="F2569" s="29"/>
      <c r="G2569" s="29"/>
      <c r="H2569" s="29"/>
      <c r="I2569" s="29"/>
      <c r="J2569" s="29"/>
      <c r="K2569" s="29"/>
      <c r="L2569" s="29"/>
      <c r="M2569" s="50"/>
    </row>
    <row r="2570" spans="1:13" x14ac:dyDescent="0.25">
      <c r="A2570" s="20"/>
      <c r="B2570" s="20"/>
      <c r="C2570" s="20"/>
      <c r="D2570" s="23"/>
      <c r="E2570" s="20"/>
      <c r="F2570" s="20"/>
      <c r="G2570" s="20"/>
      <c r="H2570" s="20"/>
      <c r="I2570" s="20"/>
      <c r="J2570" s="26" t="s">
        <v>652</v>
      </c>
      <c r="K2570" s="31">
        <v>1</v>
      </c>
      <c r="L2570" s="28">
        <f>M2533+M2539+M2544+M2550+M2555+M2560+M2565</f>
        <v>3190.96</v>
      </c>
      <c r="M2570" s="49">
        <f>ROUND(K2570*L2570,2)</f>
        <v>3190.96</v>
      </c>
    </row>
    <row r="2571" spans="1:13" x14ac:dyDescent="0.25">
      <c r="A2571" s="29"/>
      <c r="B2571" s="29"/>
      <c r="C2571" s="29"/>
      <c r="D2571" s="30"/>
      <c r="E2571" s="29"/>
      <c r="F2571" s="29"/>
      <c r="G2571" s="29"/>
      <c r="H2571" s="29"/>
      <c r="I2571" s="29"/>
      <c r="J2571" s="29"/>
      <c r="K2571" s="29"/>
      <c r="L2571" s="29"/>
      <c r="M2571" s="50"/>
    </row>
    <row r="2572" spans="1:13" x14ac:dyDescent="0.25">
      <c r="A2572" s="20"/>
      <c r="B2572" s="20"/>
      <c r="C2572" s="20"/>
      <c r="D2572" s="23"/>
      <c r="E2572" s="20"/>
      <c r="F2572" s="20"/>
      <c r="G2572" s="20"/>
      <c r="H2572" s="20"/>
      <c r="I2572" s="20"/>
      <c r="J2572" s="26" t="s">
        <v>653</v>
      </c>
      <c r="K2572" s="32">
        <v>1</v>
      </c>
      <c r="L2572" s="28">
        <f>M2532</f>
        <v>3190.96</v>
      </c>
      <c r="M2572" s="49">
        <f>ROUND(K2572*L2572,2)</f>
        <v>3190.96</v>
      </c>
    </row>
    <row r="2573" spans="1:13" x14ac:dyDescent="0.25">
      <c r="A2573" s="29"/>
      <c r="B2573" s="29"/>
      <c r="C2573" s="29"/>
      <c r="D2573" s="30"/>
      <c r="E2573" s="29"/>
      <c r="F2573" s="29"/>
      <c r="G2573" s="29"/>
      <c r="H2573" s="29"/>
      <c r="I2573" s="29"/>
      <c r="J2573" s="29"/>
      <c r="K2573" s="29"/>
      <c r="L2573" s="29"/>
      <c r="M2573" s="50"/>
    </row>
    <row r="2574" spans="1:13" collapsed="1" x14ac:dyDescent="0.25">
      <c r="A2574" s="7" t="s">
        <v>654</v>
      </c>
      <c r="B2574" s="7" t="s">
        <v>15</v>
      </c>
      <c r="C2574" s="7" t="s">
        <v>16</v>
      </c>
      <c r="D2574" s="8" t="s">
        <v>655</v>
      </c>
      <c r="E2574" s="9"/>
      <c r="F2574" s="9"/>
      <c r="G2574" s="9"/>
      <c r="H2574" s="9"/>
      <c r="I2574" s="9"/>
      <c r="J2574" s="9"/>
      <c r="K2574" s="33">
        <v>1</v>
      </c>
      <c r="L2574" s="34">
        <v>0</v>
      </c>
      <c r="M2574" s="45">
        <f>ROUND(K2574*L2574,2)</f>
        <v>0</v>
      </c>
    </row>
    <row r="2575" spans="1:13" x14ac:dyDescent="0.25">
      <c r="A2575" s="29"/>
      <c r="B2575" s="29"/>
      <c r="C2575" s="29"/>
      <c r="D2575" s="30"/>
      <c r="E2575" s="29"/>
      <c r="F2575" s="29"/>
      <c r="G2575" s="29"/>
      <c r="H2575" s="29"/>
      <c r="I2575" s="29"/>
      <c r="J2575" s="29"/>
      <c r="K2575" s="29"/>
      <c r="L2575" s="29"/>
      <c r="M2575" s="50"/>
    </row>
    <row r="2576" spans="1:13" x14ac:dyDescent="0.25">
      <c r="A2576" s="29"/>
      <c r="B2576" s="29"/>
      <c r="C2576" s="29"/>
      <c r="D2576" s="30"/>
      <c r="E2576" s="29"/>
      <c r="F2576" s="29"/>
      <c r="G2576" s="29"/>
      <c r="H2576" s="29"/>
      <c r="I2576" s="29"/>
      <c r="J2576" s="29"/>
      <c r="K2576" s="29"/>
      <c r="L2576" s="29"/>
      <c r="M2576" s="50"/>
    </row>
    <row r="2577" spans="1:13" collapsed="1" x14ac:dyDescent="0.25">
      <c r="A2577" s="7" t="s">
        <v>656</v>
      </c>
      <c r="B2577" s="7" t="s">
        <v>15</v>
      </c>
      <c r="C2577" s="7" t="s">
        <v>16</v>
      </c>
      <c r="D2577" s="8" t="s">
        <v>657</v>
      </c>
      <c r="E2577" s="9"/>
      <c r="F2577" s="9"/>
      <c r="G2577" s="9"/>
      <c r="H2577" s="9"/>
      <c r="I2577" s="9"/>
      <c r="J2577" s="9"/>
      <c r="K2577" s="33">
        <v>1</v>
      </c>
      <c r="L2577" s="34">
        <v>0</v>
      </c>
      <c r="M2577" s="45">
        <f>ROUND(K2577*L2577,2)</f>
        <v>0</v>
      </c>
    </row>
    <row r="2578" spans="1:13" x14ac:dyDescent="0.25">
      <c r="A2578" s="29"/>
      <c r="B2578" s="29"/>
      <c r="C2578" s="29"/>
      <c r="D2578" s="30"/>
      <c r="E2578" s="29"/>
      <c r="F2578" s="29"/>
      <c r="G2578" s="29"/>
      <c r="H2578" s="29"/>
      <c r="I2578" s="29"/>
      <c r="J2578" s="29"/>
      <c r="K2578" s="29"/>
      <c r="L2578" s="29"/>
      <c r="M2578" s="50"/>
    </row>
    <row r="2579" spans="1:13" x14ac:dyDescent="0.25">
      <c r="A2579" s="29"/>
      <c r="B2579" s="29"/>
      <c r="C2579" s="29"/>
      <c r="D2579" s="30"/>
      <c r="E2579" s="29"/>
      <c r="F2579" s="29"/>
      <c r="G2579" s="29"/>
      <c r="H2579" s="29"/>
      <c r="I2579" s="29"/>
      <c r="J2579" s="29"/>
      <c r="K2579" s="29"/>
      <c r="L2579" s="29"/>
      <c r="M2579" s="50"/>
    </row>
    <row r="2580" spans="1:13" collapsed="1" x14ac:dyDescent="0.25">
      <c r="A2580" s="7" t="s">
        <v>658</v>
      </c>
      <c r="B2580" s="7" t="s">
        <v>15</v>
      </c>
      <c r="C2580" s="7" t="s">
        <v>16</v>
      </c>
      <c r="D2580" s="8" t="s">
        <v>659</v>
      </c>
      <c r="E2580" s="9"/>
      <c r="F2580" s="9"/>
      <c r="G2580" s="9"/>
      <c r="H2580" s="9"/>
      <c r="I2580" s="9"/>
      <c r="J2580" s="9"/>
      <c r="K2580" s="10">
        <f>K2599</f>
        <v>1</v>
      </c>
      <c r="L2580" s="11">
        <f>L2599</f>
        <v>317.69</v>
      </c>
      <c r="M2580" s="45">
        <f>M2599</f>
        <v>317.69</v>
      </c>
    </row>
    <row r="2581" spans="1:13" x14ac:dyDescent="0.25">
      <c r="A2581" s="12" t="s">
        <v>660</v>
      </c>
      <c r="B2581" s="12" t="s">
        <v>15</v>
      </c>
      <c r="C2581" s="12" t="s">
        <v>16</v>
      </c>
      <c r="D2581" s="13" t="s">
        <v>19</v>
      </c>
      <c r="E2581" s="14"/>
      <c r="F2581" s="14"/>
      <c r="G2581" s="14"/>
      <c r="H2581" s="14"/>
      <c r="I2581" s="14"/>
      <c r="J2581" s="14"/>
      <c r="K2581" s="15">
        <f>K2597</f>
        <v>1</v>
      </c>
      <c r="L2581" s="16">
        <f>L2597</f>
        <v>317.69</v>
      </c>
      <c r="M2581" s="46">
        <f>M2597</f>
        <v>317.69</v>
      </c>
    </row>
    <row r="2582" spans="1:13" x14ac:dyDescent="0.25">
      <c r="A2582" s="17" t="s">
        <v>409</v>
      </c>
      <c r="B2582" s="18" t="s">
        <v>21</v>
      </c>
      <c r="C2582" s="18" t="s">
        <v>29</v>
      </c>
      <c r="D2582" s="19" t="s">
        <v>410</v>
      </c>
      <c r="E2582" s="20"/>
      <c r="F2582" s="20"/>
      <c r="G2582" s="20"/>
      <c r="H2582" s="20"/>
      <c r="I2582" s="20"/>
      <c r="J2582" s="20"/>
      <c r="K2582" s="21">
        <f>K2585</f>
        <v>2.2000000000000002</v>
      </c>
      <c r="L2582" s="22">
        <f>L2585</f>
        <v>10.55</v>
      </c>
      <c r="M2582" s="47">
        <f>M2585</f>
        <v>23.21</v>
      </c>
    </row>
    <row r="2583" spans="1:13" ht="45" x14ac:dyDescent="0.25">
      <c r="A2583" s="20"/>
      <c r="B2583" s="20"/>
      <c r="C2583" s="20"/>
      <c r="D2583" s="19" t="s">
        <v>411</v>
      </c>
      <c r="E2583" s="20"/>
      <c r="F2583" s="20"/>
      <c r="G2583" s="20"/>
      <c r="H2583" s="20"/>
      <c r="I2583" s="20"/>
      <c r="J2583" s="20"/>
      <c r="K2583" s="20"/>
      <c r="L2583" s="20"/>
      <c r="M2583" s="48"/>
    </row>
    <row r="2584" spans="1:13" x14ac:dyDescent="0.25">
      <c r="A2584" s="20"/>
      <c r="B2584" s="20"/>
      <c r="C2584" s="20"/>
      <c r="D2584" s="23"/>
      <c r="E2584" s="18" t="s">
        <v>32</v>
      </c>
      <c r="F2584" s="24">
        <v>2</v>
      </c>
      <c r="G2584" s="25">
        <v>1.1000000000000001</v>
      </c>
      <c r="H2584" s="25">
        <v>0</v>
      </c>
      <c r="I2584" s="25">
        <v>0</v>
      </c>
      <c r="J2584" s="22">
        <f>OR(F2584&lt;&gt;0,G2584&lt;&gt;0,H2584&lt;&gt;0,I2584&lt;&gt;0)*(F2584 + (F2584 = 0))*(G2584 + (G2584 = 0))*(H2584 + (H2584 = 0))*(I2584 + (I2584 = 0))</f>
        <v>2.2000000000000002</v>
      </c>
      <c r="K2584" s="20"/>
      <c r="L2584" s="20"/>
      <c r="M2584" s="48"/>
    </row>
    <row r="2585" spans="1:13" x14ac:dyDescent="0.25">
      <c r="A2585" s="20"/>
      <c r="B2585" s="20"/>
      <c r="C2585" s="20"/>
      <c r="D2585" s="23"/>
      <c r="E2585" s="20"/>
      <c r="F2585" s="20"/>
      <c r="G2585" s="20"/>
      <c r="H2585" s="20"/>
      <c r="I2585" s="20"/>
      <c r="J2585" s="26" t="s">
        <v>413</v>
      </c>
      <c r="K2585" s="27">
        <f>J2584</f>
        <v>2.2000000000000002</v>
      </c>
      <c r="L2585" s="25">
        <v>10.55</v>
      </c>
      <c r="M2585" s="49">
        <f>ROUND(K2585*L2585,2)</f>
        <v>23.21</v>
      </c>
    </row>
    <row r="2586" spans="1:13" x14ac:dyDescent="0.25">
      <c r="A2586" s="29"/>
      <c r="B2586" s="29"/>
      <c r="C2586" s="29"/>
      <c r="D2586" s="30"/>
      <c r="E2586" s="29"/>
      <c r="F2586" s="29"/>
      <c r="G2586" s="29"/>
      <c r="H2586" s="29"/>
      <c r="I2586" s="29"/>
      <c r="J2586" s="29"/>
      <c r="K2586" s="29"/>
      <c r="L2586" s="29"/>
      <c r="M2586" s="50"/>
    </row>
    <row r="2587" spans="1:13" x14ac:dyDescent="0.25">
      <c r="A2587" s="17" t="s">
        <v>28</v>
      </c>
      <c r="B2587" s="18" t="s">
        <v>21</v>
      </c>
      <c r="C2587" s="18" t="s">
        <v>29</v>
      </c>
      <c r="D2587" s="19" t="s">
        <v>30</v>
      </c>
      <c r="E2587" s="20"/>
      <c r="F2587" s="20"/>
      <c r="G2587" s="20"/>
      <c r="H2587" s="20"/>
      <c r="I2587" s="20"/>
      <c r="J2587" s="20"/>
      <c r="K2587" s="21">
        <f>K2590</f>
        <v>2.2000000000000002</v>
      </c>
      <c r="L2587" s="22">
        <f>L2590</f>
        <v>29.99</v>
      </c>
      <c r="M2587" s="47">
        <f>M2590</f>
        <v>65.98</v>
      </c>
    </row>
    <row r="2588" spans="1:13" ht="45" x14ac:dyDescent="0.25">
      <c r="A2588" s="20"/>
      <c r="B2588" s="20"/>
      <c r="C2588" s="20"/>
      <c r="D2588" s="19" t="s">
        <v>31</v>
      </c>
      <c r="E2588" s="20"/>
      <c r="F2588" s="20"/>
      <c r="G2588" s="20"/>
      <c r="H2588" s="20"/>
      <c r="I2588" s="20"/>
      <c r="J2588" s="20"/>
      <c r="K2588" s="20"/>
      <c r="L2588" s="20"/>
      <c r="M2588" s="48"/>
    </row>
    <row r="2589" spans="1:13" x14ac:dyDescent="0.25">
      <c r="A2589" s="20"/>
      <c r="B2589" s="20"/>
      <c r="C2589" s="20"/>
      <c r="D2589" s="23"/>
      <c r="E2589" s="18" t="s">
        <v>32</v>
      </c>
      <c r="F2589" s="24">
        <v>2</v>
      </c>
      <c r="G2589" s="25">
        <v>1.1000000000000001</v>
      </c>
      <c r="H2589" s="25">
        <v>0</v>
      </c>
      <c r="I2589" s="25">
        <v>0</v>
      </c>
      <c r="J2589" s="22">
        <f>OR(F2589&lt;&gt;0,G2589&lt;&gt;0,H2589&lt;&gt;0,I2589&lt;&gt;0)*(F2589 + (F2589 = 0))*(G2589 + (G2589 = 0))*(H2589 + (H2589 = 0))*(I2589 + (I2589 = 0))</f>
        <v>2.2000000000000002</v>
      </c>
      <c r="K2589" s="20"/>
      <c r="L2589" s="20"/>
      <c r="M2589" s="48"/>
    </row>
    <row r="2590" spans="1:13" x14ac:dyDescent="0.25">
      <c r="A2590" s="20"/>
      <c r="B2590" s="20"/>
      <c r="C2590" s="20"/>
      <c r="D2590" s="23"/>
      <c r="E2590" s="20"/>
      <c r="F2590" s="20"/>
      <c r="G2590" s="20"/>
      <c r="H2590" s="20"/>
      <c r="I2590" s="20"/>
      <c r="J2590" s="26" t="s">
        <v>33</v>
      </c>
      <c r="K2590" s="27">
        <f>J2589</f>
        <v>2.2000000000000002</v>
      </c>
      <c r="L2590" s="25">
        <v>29.99</v>
      </c>
      <c r="M2590" s="49">
        <f>ROUND(K2590*L2590,2)</f>
        <v>65.98</v>
      </c>
    </row>
    <row r="2591" spans="1:13" x14ac:dyDescent="0.25">
      <c r="A2591" s="29"/>
      <c r="B2591" s="29"/>
      <c r="C2591" s="29"/>
      <c r="D2591" s="30"/>
      <c r="E2591" s="29"/>
      <c r="F2591" s="29"/>
      <c r="G2591" s="29"/>
      <c r="H2591" s="29"/>
      <c r="I2591" s="29"/>
      <c r="J2591" s="29"/>
      <c r="K2591" s="29"/>
      <c r="L2591" s="29"/>
      <c r="M2591" s="50"/>
    </row>
    <row r="2592" spans="1:13" x14ac:dyDescent="0.25">
      <c r="A2592" s="17" t="s">
        <v>187</v>
      </c>
      <c r="B2592" s="18" t="s">
        <v>21</v>
      </c>
      <c r="C2592" s="18" t="s">
        <v>64</v>
      </c>
      <c r="D2592" s="19" t="s">
        <v>188</v>
      </c>
      <c r="E2592" s="20"/>
      <c r="F2592" s="20"/>
      <c r="G2592" s="20"/>
      <c r="H2592" s="20"/>
      <c r="I2592" s="20"/>
      <c r="J2592" s="20"/>
      <c r="K2592" s="21">
        <f>K2595</f>
        <v>2</v>
      </c>
      <c r="L2592" s="22">
        <f>L2595</f>
        <v>114.25</v>
      </c>
      <c r="M2592" s="47">
        <f>M2595</f>
        <v>228.5</v>
      </c>
    </row>
    <row r="2593" spans="1:13" ht="67.5" x14ac:dyDescent="0.25">
      <c r="A2593" s="20"/>
      <c r="B2593" s="20"/>
      <c r="C2593" s="20"/>
      <c r="D2593" s="19" t="s">
        <v>189</v>
      </c>
      <c r="E2593" s="20"/>
      <c r="F2593" s="20"/>
      <c r="G2593" s="20"/>
      <c r="H2593" s="20"/>
      <c r="I2593" s="20"/>
      <c r="J2593" s="20"/>
      <c r="K2593" s="20"/>
      <c r="L2593" s="20"/>
      <c r="M2593" s="48"/>
    </row>
    <row r="2594" spans="1:13" x14ac:dyDescent="0.25">
      <c r="A2594" s="20"/>
      <c r="B2594" s="20"/>
      <c r="C2594" s="20"/>
      <c r="D2594" s="23"/>
      <c r="E2594" s="18" t="s">
        <v>42</v>
      </c>
      <c r="F2594" s="24">
        <v>2</v>
      </c>
      <c r="G2594" s="25">
        <v>0</v>
      </c>
      <c r="H2594" s="25">
        <v>0</v>
      </c>
      <c r="I2594" s="25">
        <v>0</v>
      </c>
      <c r="J2594" s="22">
        <f>OR(F2594&lt;&gt;0,G2594&lt;&gt;0,H2594&lt;&gt;0,I2594&lt;&gt;0)*(F2594 + (F2594 = 0))*(G2594 + (G2594 = 0))*(H2594 + (H2594 = 0))*(I2594 + (I2594 = 0))</f>
        <v>2</v>
      </c>
      <c r="K2594" s="20"/>
      <c r="L2594" s="20"/>
      <c r="M2594" s="48"/>
    </row>
    <row r="2595" spans="1:13" x14ac:dyDescent="0.25">
      <c r="A2595" s="20"/>
      <c r="B2595" s="20"/>
      <c r="C2595" s="20"/>
      <c r="D2595" s="23"/>
      <c r="E2595" s="20"/>
      <c r="F2595" s="20"/>
      <c r="G2595" s="20"/>
      <c r="H2595" s="20"/>
      <c r="I2595" s="20"/>
      <c r="J2595" s="26" t="s">
        <v>190</v>
      </c>
      <c r="K2595" s="27">
        <f>J2594</f>
        <v>2</v>
      </c>
      <c r="L2595" s="25">
        <v>114.25</v>
      </c>
      <c r="M2595" s="49">
        <f>ROUND(K2595*L2595,2)</f>
        <v>228.5</v>
      </c>
    </row>
    <row r="2596" spans="1:13" x14ac:dyDescent="0.25">
      <c r="A2596" s="29"/>
      <c r="B2596" s="29"/>
      <c r="C2596" s="29"/>
      <c r="D2596" s="30"/>
      <c r="E2596" s="29"/>
      <c r="F2596" s="29"/>
      <c r="G2596" s="29"/>
      <c r="H2596" s="29"/>
      <c r="I2596" s="29"/>
      <c r="J2596" s="29"/>
      <c r="K2596" s="29"/>
      <c r="L2596" s="29"/>
      <c r="M2596" s="50"/>
    </row>
    <row r="2597" spans="1:13" x14ac:dyDescent="0.25">
      <c r="A2597" s="20"/>
      <c r="B2597" s="20"/>
      <c r="C2597" s="20"/>
      <c r="D2597" s="23"/>
      <c r="E2597" s="20"/>
      <c r="F2597" s="20"/>
      <c r="G2597" s="20"/>
      <c r="H2597" s="20"/>
      <c r="I2597" s="20"/>
      <c r="J2597" s="26" t="s">
        <v>661</v>
      </c>
      <c r="K2597" s="31">
        <v>1</v>
      </c>
      <c r="L2597" s="28">
        <f>M2582+M2587+M2592</f>
        <v>317.69</v>
      </c>
      <c r="M2597" s="49">
        <f>ROUND(K2597*L2597,2)</f>
        <v>317.69</v>
      </c>
    </row>
    <row r="2598" spans="1:13" x14ac:dyDescent="0.25">
      <c r="A2598" s="29"/>
      <c r="B2598" s="29"/>
      <c r="C2598" s="29"/>
      <c r="D2598" s="30"/>
      <c r="E2598" s="29"/>
      <c r="F2598" s="29"/>
      <c r="G2598" s="29"/>
      <c r="H2598" s="29"/>
      <c r="I2598" s="29"/>
      <c r="J2598" s="29"/>
      <c r="K2598" s="29"/>
      <c r="L2598" s="29"/>
      <c r="M2598" s="50"/>
    </row>
    <row r="2599" spans="1:13" x14ac:dyDescent="0.25">
      <c r="A2599" s="20"/>
      <c r="B2599" s="20"/>
      <c r="C2599" s="20"/>
      <c r="D2599" s="23"/>
      <c r="E2599" s="20"/>
      <c r="F2599" s="20"/>
      <c r="G2599" s="20"/>
      <c r="H2599" s="20"/>
      <c r="I2599" s="20"/>
      <c r="J2599" s="26" t="s">
        <v>662</v>
      </c>
      <c r="K2599" s="32">
        <v>1</v>
      </c>
      <c r="L2599" s="28">
        <f>M2581</f>
        <v>317.69</v>
      </c>
      <c r="M2599" s="49">
        <f>ROUND(K2599*L2599,2)</f>
        <v>317.69</v>
      </c>
    </row>
    <row r="2600" spans="1:13" x14ac:dyDescent="0.25">
      <c r="A2600" s="29"/>
      <c r="B2600" s="29"/>
      <c r="C2600" s="29"/>
      <c r="D2600" s="30"/>
      <c r="E2600" s="29"/>
      <c r="F2600" s="29"/>
      <c r="G2600" s="29"/>
      <c r="H2600" s="29"/>
      <c r="I2600" s="29"/>
      <c r="J2600" s="29"/>
      <c r="K2600" s="29"/>
      <c r="L2600" s="29"/>
      <c r="M2600" s="50"/>
    </row>
    <row r="2601" spans="1:13" collapsed="1" x14ac:dyDescent="0.25">
      <c r="A2601" s="7" t="s">
        <v>663</v>
      </c>
      <c r="B2601" s="7" t="s">
        <v>15</v>
      </c>
      <c r="C2601" s="7" t="s">
        <v>16</v>
      </c>
      <c r="D2601" s="8" t="s">
        <v>664</v>
      </c>
      <c r="E2601" s="9"/>
      <c r="F2601" s="9"/>
      <c r="G2601" s="9"/>
      <c r="H2601" s="9"/>
      <c r="I2601" s="9"/>
      <c r="J2601" s="9"/>
      <c r="K2601" s="10">
        <f>K2652</f>
        <v>1</v>
      </c>
      <c r="L2601" s="11">
        <f>L2652</f>
        <v>3162.61</v>
      </c>
      <c r="M2601" s="45">
        <f>M2652</f>
        <v>3162.61</v>
      </c>
    </row>
    <row r="2602" spans="1:13" x14ac:dyDescent="0.25">
      <c r="A2602" s="12" t="s">
        <v>665</v>
      </c>
      <c r="B2602" s="12" t="s">
        <v>15</v>
      </c>
      <c r="C2602" s="12" t="s">
        <v>16</v>
      </c>
      <c r="D2602" s="13" t="s">
        <v>19</v>
      </c>
      <c r="E2602" s="14"/>
      <c r="F2602" s="14"/>
      <c r="G2602" s="14"/>
      <c r="H2602" s="14"/>
      <c r="I2602" s="14"/>
      <c r="J2602" s="14"/>
      <c r="K2602" s="15">
        <f>K2650</f>
        <v>1</v>
      </c>
      <c r="L2602" s="16">
        <f>L2650</f>
        <v>3162.61</v>
      </c>
      <c r="M2602" s="46">
        <f>M2650</f>
        <v>3162.61</v>
      </c>
    </row>
    <row r="2603" spans="1:13" ht="22.5" x14ac:dyDescent="0.25">
      <c r="A2603" s="17" t="s">
        <v>88</v>
      </c>
      <c r="B2603" s="18" t="s">
        <v>21</v>
      </c>
      <c r="C2603" s="18" t="s">
        <v>59</v>
      </c>
      <c r="D2603" s="19" t="s">
        <v>89</v>
      </c>
      <c r="E2603" s="20"/>
      <c r="F2603" s="20"/>
      <c r="G2603" s="20"/>
      <c r="H2603" s="20"/>
      <c r="I2603" s="20"/>
      <c r="J2603" s="20"/>
      <c r="K2603" s="21">
        <f>K2607</f>
        <v>0.21</v>
      </c>
      <c r="L2603" s="22">
        <f>L2607</f>
        <v>340.51</v>
      </c>
      <c r="M2603" s="47">
        <f>M2607</f>
        <v>71.510000000000005</v>
      </c>
    </row>
    <row r="2604" spans="1:13" ht="78.75" x14ac:dyDescent="0.25">
      <c r="A2604" s="20"/>
      <c r="B2604" s="20"/>
      <c r="C2604" s="20"/>
      <c r="D2604" s="19" t="s">
        <v>90</v>
      </c>
      <c r="E2604" s="20"/>
      <c r="F2604" s="20"/>
      <c r="G2604" s="20"/>
      <c r="H2604" s="20"/>
      <c r="I2604" s="20"/>
      <c r="J2604" s="20"/>
      <c r="K2604" s="20"/>
      <c r="L2604" s="20"/>
      <c r="M2604" s="48"/>
    </row>
    <row r="2605" spans="1:13" x14ac:dyDescent="0.25">
      <c r="A2605" s="20"/>
      <c r="B2605" s="20"/>
      <c r="C2605" s="20"/>
      <c r="D2605" s="23"/>
      <c r="E2605" s="18" t="s">
        <v>32</v>
      </c>
      <c r="F2605" s="24">
        <v>1</v>
      </c>
      <c r="G2605" s="25">
        <v>0.79</v>
      </c>
      <c r="H2605" s="25">
        <v>0.1</v>
      </c>
      <c r="I2605" s="25">
        <v>0</v>
      </c>
      <c r="J2605" s="22">
        <f>OR(F2605&lt;&gt;0,G2605&lt;&gt;0,H2605&lt;&gt;0,I2605&lt;&gt;0)*(F2605 + (F2605 = 0))*(G2605 + (G2605 = 0))*(H2605 + (H2605 = 0))*(I2605 + (I2605 = 0))</f>
        <v>0.08</v>
      </c>
      <c r="K2605" s="20"/>
      <c r="L2605" s="20"/>
      <c r="M2605" s="48"/>
    </row>
    <row r="2606" spans="1:13" x14ac:dyDescent="0.25">
      <c r="A2606" s="20"/>
      <c r="B2606" s="20"/>
      <c r="C2606" s="20"/>
      <c r="D2606" s="23"/>
      <c r="E2606" s="18" t="s">
        <v>71</v>
      </c>
      <c r="F2606" s="24">
        <v>2</v>
      </c>
      <c r="G2606" s="25">
        <v>0.65</v>
      </c>
      <c r="H2606" s="25">
        <v>0.1</v>
      </c>
      <c r="I2606" s="25">
        <v>0</v>
      </c>
      <c r="J2606" s="22">
        <f>OR(F2606&lt;&gt;0,G2606&lt;&gt;0,H2606&lt;&gt;0,I2606&lt;&gt;0)*(F2606 + (F2606 = 0))*(G2606 + (G2606 = 0))*(H2606 + (H2606 = 0))*(I2606 + (I2606 = 0))</f>
        <v>0.13</v>
      </c>
      <c r="K2606" s="20"/>
      <c r="L2606" s="20"/>
      <c r="M2606" s="48"/>
    </row>
    <row r="2607" spans="1:13" x14ac:dyDescent="0.25">
      <c r="A2607" s="20"/>
      <c r="B2607" s="20"/>
      <c r="C2607" s="20"/>
      <c r="D2607" s="23"/>
      <c r="E2607" s="20"/>
      <c r="F2607" s="20"/>
      <c r="G2607" s="20"/>
      <c r="H2607" s="20"/>
      <c r="I2607" s="20"/>
      <c r="J2607" s="26" t="s">
        <v>92</v>
      </c>
      <c r="K2607" s="27">
        <f>SUM(J2605:J2606)</f>
        <v>0.21</v>
      </c>
      <c r="L2607" s="25">
        <v>340.51</v>
      </c>
      <c r="M2607" s="49">
        <f>ROUND(K2607*L2607,2)</f>
        <v>71.510000000000005</v>
      </c>
    </row>
    <row r="2608" spans="1:13" x14ac:dyDescent="0.25">
      <c r="A2608" s="29"/>
      <c r="B2608" s="29"/>
      <c r="C2608" s="29"/>
      <c r="D2608" s="30"/>
      <c r="E2608" s="29"/>
      <c r="F2608" s="29"/>
      <c r="G2608" s="29"/>
      <c r="H2608" s="29"/>
      <c r="I2608" s="29"/>
      <c r="J2608" s="29"/>
      <c r="K2608" s="29"/>
      <c r="L2608" s="29"/>
      <c r="M2608" s="50"/>
    </row>
    <row r="2609" spans="1:13" x14ac:dyDescent="0.25">
      <c r="A2609" s="17" t="s">
        <v>332</v>
      </c>
      <c r="B2609" s="18" t="s">
        <v>21</v>
      </c>
      <c r="C2609" s="18" t="s">
        <v>29</v>
      </c>
      <c r="D2609" s="19" t="s">
        <v>333</v>
      </c>
      <c r="E2609" s="20"/>
      <c r="F2609" s="20"/>
      <c r="G2609" s="20"/>
      <c r="H2609" s="20"/>
      <c r="I2609" s="20"/>
      <c r="J2609" s="20"/>
      <c r="K2609" s="21">
        <f>K2612</f>
        <v>4</v>
      </c>
      <c r="L2609" s="22">
        <f>L2612</f>
        <v>31.65</v>
      </c>
      <c r="M2609" s="47">
        <f>M2612</f>
        <v>126.6</v>
      </c>
    </row>
    <row r="2610" spans="1:13" ht="45" x14ac:dyDescent="0.25">
      <c r="A2610" s="20"/>
      <c r="B2610" s="20"/>
      <c r="C2610" s="20"/>
      <c r="D2610" s="19" t="s">
        <v>334</v>
      </c>
      <c r="E2610" s="20"/>
      <c r="F2610" s="20"/>
      <c r="G2610" s="20"/>
      <c r="H2610" s="20"/>
      <c r="I2610" s="20"/>
      <c r="J2610" s="20"/>
      <c r="K2610" s="20"/>
      <c r="L2610" s="20"/>
      <c r="M2610" s="48"/>
    </row>
    <row r="2611" spans="1:13" x14ac:dyDescent="0.25">
      <c r="A2611" s="20"/>
      <c r="B2611" s="20"/>
      <c r="C2611" s="20"/>
      <c r="D2611" s="23"/>
      <c r="E2611" s="18" t="s">
        <v>42</v>
      </c>
      <c r="F2611" s="24">
        <v>2</v>
      </c>
      <c r="G2611" s="25">
        <v>2</v>
      </c>
      <c r="H2611" s="25">
        <v>0</v>
      </c>
      <c r="I2611" s="25">
        <v>0</v>
      </c>
      <c r="J2611" s="22">
        <f>OR(F2611&lt;&gt;0,G2611&lt;&gt;0,H2611&lt;&gt;0,I2611&lt;&gt;0)*(F2611 + (F2611 = 0))*(G2611 + (G2611 = 0))*(H2611 + (H2611 = 0))*(I2611 + (I2611 = 0))</f>
        <v>4</v>
      </c>
      <c r="K2611" s="20"/>
      <c r="L2611" s="20"/>
      <c r="M2611" s="48"/>
    </row>
    <row r="2612" spans="1:13" x14ac:dyDescent="0.25">
      <c r="A2612" s="20"/>
      <c r="B2612" s="20"/>
      <c r="C2612" s="20"/>
      <c r="D2612" s="23"/>
      <c r="E2612" s="20"/>
      <c r="F2612" s="20"/>
      <c r="G2612" s="20"/>
      <c r="H2612" s="20"/>
      <c r="I2612" s="20"/>
      <c r="J2612" s="26" t="s">
        <v>335</v>
      </c>
      <c r="K2612" s="27">
        <f>J2611</f>
        <v>4</v>
      </c>
      <c r="L2612" s="25">
        <v>31.65</v>
      </c>
      <c r="M2612" s="49">
        <f>ROUND(K2612*L2612,2)</f>
        <v>126.6</v>
      </c>
    </row>
    <row r="2613" spans="1:13" x14ac:dyDescent="0.25">
      <c r="A2613" s="29"/>
      <c r="B2613" s="29"/>
      <c r="C2613" s="29"/>
      <c r="D2613" s="30"/>
      <c r="E2613" s="29"/>
      <c r="F2613" s="29"/>
      <c r="G2613" s="29"/>
      <c r="H2613" s="29"/>
      <c r="I2613" s="29"/>
      <c r="J2613" s="29"/>
      <c r="K2613" s="29"/>
      <c r="L2613" s="29"/>
      <c r="M2613" s="50"/>
    </row>
    <row r="2614" spans="1:13" x14ac:dyDescent="0.25">
      <c r="A2614" s="17" t="s">
        <v>82</v>
      </c>
      <c r="B2614" s="18" t="s">
        <v>21</v>
      </c>
      <c r="C2614" s="18" t="s">
        <v>29</v>
      </c>
      <c r="D2614" s="19" t="s">
        <v>83</v>
      </c>
      <c r="E2614" s="20"/>
      <c r="F2614" s="20"/>
      <c r="G2614" s="20"/>
      <c r="H2614" s="20"/>
      <c r="I2614" s="20"/>
      <c r="J2614" s="20"/>
      <c r="K2614" s="21">
        <f>K2618</f>
        <v>7.6</v>
      </c>
      <c r="L2614" s="22">
        <f>L2618</f>
        <v>157.01</v>
      </c>
      <c r="M2614" s="47">
        <f>M2618</f>
        <v>1193.28</v>
      </c>
    </row>
    <row r="2615" spans="1:13" ht="67.5" x14ac:dyDescent="0.25">
      <c r="A2615" s="20"/>
      <c r="B2615" s="20"/>
      <c r="C2615" s="20"/>
      <c r="D2615" s="19" t="s">
        <v>84</v>
      </c>
      <c r="E2615" s="20"/>
      <c r="F2615" s="20"/>
      <c r="G2615" s="20"/>
      <c r="H2615" s="20"/>
      <c r="I2615" s="20"/>
      <c r="J2615" s="20"/>
      <c r="K2615" s="20"/>
      <c r="L2615" s="20"/>
      <c r="M2615" s="48"/>
    </row>
    <row r="2616" spans="1:13" x14ac:dyDescent="0.25">
      <c r="A2616" s="20"/>
      <c r="B2616" s="20"/>
      <c r="C2616" s="20"/>
      <c r="D2616" s="23"/>
      <c r="E2616" s="18" t="s">
        <v>42</v>
      </c>
      <c r="F2616" s="24">
        <v>2</v>
      </c>
      <c r="G2616" s="25">
        <v>2</v>
      </c>
      <c r="H2616" s="25">
        <v>0</v>
      </c>
      <c r="I2616" s="25">
        <v>0</v>
      </c>
      <c r="J2616" s="22">
        <f>OR(F2616&lt;&gt;0,G2616&lt;&gt;0,H2616&lt;&gt;0,I2616&lt;&gt;0)*(F2616 + (F2616 = 0))*(G2616 + (G2616 = 0))*(H2616 + (H2616 = 0))*(I2616 + (I2616 = 0))</f>
        <v>4</v>
      </c>
      <c r="K2616" s="20"/>
      <c r="L2616" s="20"/>
      <c r="M2616" s="48"/>
    </row>
    <row r="2617" spans="1:13" x14ac:dyDescent="0.25">
      <c r="A2617" s="20"/>
      <c r="B2617" s="20"/>
      <c r="C2617" s="20"/>
      <c r="D2617" s="23"/>
      <c r="E2617" s="18" t="s">
        <v>326</v>
      </c>
      <c r="F2617" s="24">
        <v>2</v>
      </c>
      <c r="G2617" s="25">
        <v>1.8</v>
      </c>
      <c r="H2617" s="25">
        <v>0</v>
      </c>
      <c r="I2617" s="25">
        <v>0</v>
      </c>
      <c r="J2617" s="22">
        <f>OR(F2617&lt;&gt;0,G2617&lt;&gt;0,H2617&lt;&gt;0,I2617&lt;&gt;0)*(F2617 + (F2617 = 0))*(G2617 + (G2617 = 0))*(H2617 + (H2617 = 0))*(I2617 + (I2617 = 0))</f>
        <v>3.6</v>
      </c>
      <c r="K2617" s="20"/>
      <c r="L2617" s="20"/>
      <c r="M2617" s="48"/>
    </row>
    <row r="2618" spans="1:13" x14ac:dyDescent="0.25">
      <c r="A2618" s="20"/>
      <c r="B2618" s="20"/>
      <c r="C2618" s="20"/>
      <c r="D2618" s="23"/>
      <c r="E2618" s="20"/>
      <c r="F2618" s="20"/>
      <c r="G2618" s="20"/>
      <c r="H2618" s="20"/>
      <c r="I2618" s="20"/>
      <c r="J2618" s="26" t="s">
        <v>85</v>
      </c>
      <c r="K2618" s="27">
        <f>SUM(J2616:J2617)</f>
        <v>7.6</v>
      </c>
      <c r="L2618" s="25">
        <v>157.01</v>
      </c>
      <c r="M2618" s="49">
        <f>ROUND(K2618*L2618,2)</f>
        <v>1193.28</v>
      </c>
    </row>
    <row r="2619" spans="1:13" x14ac:dyDescent="0.25">
      <c r="A2619" s="29"/>
      <c r="B2619" s="29"/>
      <c r="C2619" s="29"/>
      <c r="D2619" s="30"/>
      <c r="E2619" s="29"/>
      <c r="F2619" s="29"/>
      <c r="G2619" s="29"/>
      <c r="H2619" s="29"/>
      <c r="I2619" s="29"/>
      <c r="J2619" s="29"/>
      <c r="K2619" s="29"/>
      <c r="L2619" s="29"/>
      <c r="M2619" s="50"/>
    </row>
    <row r="2620" spans="1:13" x14ac:dyDescent="0.25">
      <c r="A2620" s="17" t="s">
        <v>53</v>
      </c>
      <c r="B2620" s="18" t="s">
        <v>21</v>
      </c>
      <c r="C2620" s="18" t="s">
        <v>22</v>
      </c>
      <c r="D2620" s="19" t="s">
        <v>54</v>
      </c>
      <c r="E2620" s="20"/>
      <c r="F2620" s="20"/>
      <c r="G2620" s="20"/>
      <c r="H2620" s="20"/>
      <c r="I2620" s="20"/>
      <c r="J2620" s="20"/>
      <c r="K2620" s="21">
        <f>K2628</f>
        <v>14.54</v>
      </c>
      <c r="L2620" s="22">
        <f>L2628</f>
        <v>19.54</v>
      </c>
      <c r="M2620" s="47">
        <f>M2628</f>
        <v>284.11</v>
      </c>
    </row>
    <row r="2621" spans="1:13" ht="45" x14ac:dyDescent="0.25">
      <c r="A2621" s="20"/>
      <c r="B2621" s="20"/>
      <c r="C2621" s="20"/>
      <c r="D2621" s="19" t="s">
        <v>55</v>
      </c>
      <c r="E2621" s="20"/>
      <c r="F2621" s="20"/>
      <c r="G2621" s="20"/>
      <c r="H2621" s="20"/>
      <c r="I2621" s="20"/>
      <c r="J2621" s="20"/>
      <c r="K2621" s="20"/>
      <c r="L2621" s="20"/>
      <c r="M2621" s="48"/>
    </row>
    <row r="2622" spans="1:13" x14ac:dyDescent="0.25">
      <c r="A2622" s="20"/>
      <c r="B2622" s="20"/>
      <c r="C2622" s="20"/>
      <c r="D2622" s="23"/>
      <c r="E2622" s="18" t="s">
        <v>280</v>
      </c>
      <c r="F2622" s="24"/>
      <c r="G2622" s="25"/>
      <c r="H2622" s="25"/>
      <c r="I2622" s="25"/>
      <c r="J2622" s="22">
        <f t="shared" ref="J2622:J2627" si="19">OR(F2622&lt;&gt;0,G2622&lt;&gt;0,H2622&lt;&gt;0,I2622&lt;&gt;0)*(F2622 + (F2622 = 0))*(G2622 + (G2622 = 0))*(H2622 + (H2622 = 0))*(I2622 + (I2622 = 0))</f>
        <v>0</v>
      </c>
      <c r="K2622" s="20"/>
      <c r="L2622" s="20"/>
      <c r="M2622" s="48"/>
    </row>
    <row r="2623" spans="1:13" x14ac:dyDescent="0.25">
      <c r="A2623" s="20"/>
      <c r="B2623" s="20"/>
      <c r="C2623" s="20"/>
      <c r="D2623" s="23"/>
      <c r="E2623" s="18" t="s">
        <v>666</v>
      </c>
      <c r="F2623" s="24">
        <v>3</v>
      </c>
      <c r="G2623" s="25">
        <v>0.89</v>
      </c>
      <c r="H2623" s="25">
        <v>0</v>
      </c>
      <c r="I2623" s="25">
        <v>0</v>
      </c>
      <c r="J2623" s="22">
        <f t="shared" si="19"/>
        <v>2.67</v>
      </c>
      <c r="K2623" s="20"/>
      <c r="L2623" s="20"/>
      <c r="M2623" s="48"/>
    </row>
    <row r="2624" spans="1:13" x14ac:dyDescent="0.25">
      <c r="A2624" s="20"/>
      <c r="B2624" s="20"/>
      <c r="C2624" s="20"/>
      <c r="D2624" s="23"/>
      <c r="E2624" s="18" t="s">
        <v>667</v>
      </c>
      <c r="F2624" s="24">
        <v>1</v>
      </c>
      <c r="G2624" s="25">
        <v>2.5</v>
      </c>
      <c r="H2624" s="25">
        <v>2.7</v>
      </c>
      <c r="I2624" s="25">
        <v>0</v>
      </c>
      <c r="J2624" s="22">
        <f t="shared" si="19"/>
        <v>6.75</v>
      </c>
      <c r="K2624" s="20"/>
      <c r="L2624" s="20"/>
      <c r="M2624" s="48"/>
    </row>
    <row r="2625" spans="1:13" x14ac:dyDescent="0.25">
      <c r="A2625" s="20"/>
      <c r="B2625" s="20"/>
      <c r="C2625" s="20"/>
      <c r="D2625" s="23"/>
      <c r="E2625" s="18" t="s">
        <v>668</v>
      </c>
      <c r="F2625" s="24"/>
      <c r="G2625" s="25"/>
      <c r="H2625" s="25"/>
      <c r="I2625" s="25"/>
      <c r="J2625" s="22">
        <f t="shared" si="19"/>
        <v>0</v>
      </c>
      <c r="K2625" s="20"/>
      <c r="L2625" s="20"/>
      <c r="M2625" s="48"/>
    </row>
    <row r="2626" spans="1:13" x14ac:dyDescent="0.25">
      <c r="A2626" s="20"/>
      <c r="B2626" s="20"/>
      <c r="C2626" s="20"/>
      <c r="D2626" s="23"/>
      <c r="E2626" s="18" t="s">
        <v>669</v>
      </c>
      <c r="F2626" s="24">
        <v>4</v>
      </c>
      <c r="G2626" s="25">
        <v>1</v>
      </c>
      <c r="H2626" s="25">
        <v>0</v>
      </c>
      <c r="I2626" s="25">
        <v>0</v>
      </c>
      <c r="J2626" s="22">
        <f t="shared" si="19"/>
        <v>4</v>
      </c>
      <c r="K2626" s="20"/>
      <c r="L2626" s="20"/>
      <c r="M2626" s="48"/>
    </row>
    <row r="2627" spans="1:13" x14ac:dyDescent="0.25">
      <c r="A2627" s="20"/>
      <c r="B2627" s="20"/>
      <c r="C2627" s="20"/>
      <c r="D2627" s="23"/>
      <c r="E2627" s="18" t="s">
        <v>670</v>
      </c>
      <c r="F2627" s="24">
        <v>4</v>
      </c>
      <c r="G2627" s="25">
        <v>0.28000000000000003</v>
      </c>
      <c r="H2627" s="25">
        <v>0</v>
      </c>
      <c r="I2627" s="25">
        <v>0</v>
      </c>
      <c r="J2627" s="22">
        <f t="shared" si="19"/>
        <v>1.1200000000000001</v>
      </c>
      <c r="K2627" s="20"/>
      <c r="L2627" s="20"/>
      <c r="M2627" s="48"/>
    </row>
    <row r="2628" spans="1:13" x14ac:dyDescent="0.25">
      <c r="A2628" s="20"/>
      <c r="B2628" s="20"/>
      <c r="C2628" s="20"/>
      <c r="D2628" s="23"/>
      <c r="E2628" s="20"/>
      <c r="F2628" s="20"/>
      <c r="G2628" s="20"/>
      <c r="H2628" s="20"/>
      <c r="I2628" s="20"/>
      <c r="J2628" s="26" t="s">
        <v>57</v>
      </c>
      <c r="K2628" s="27">
        <f>SUM(J2622:J2627)</f>
        <v>14.54</v>
      </c>
      <c r="L2628" s="25">
        <v>19.54</v>
      </c>
      <c r="M2628" s="49">
        <f>ROUND(K2628*L2628,2)</f>
        <v>284.11</v>
      </c>
    </row>
    <row r="2629" spans="1:13" x14ac:dyDescent="0.25">
      <c r="A2629" s="29"/>
      <c r="B2629" s="29"/>
      <c r="C2629" s="29"/>
      <c r="D2629" s="30"/>
      <c r="E2629" s="29"/>
      <c r="F2629" s="29"/>
      <c r="G2629" s="29"/>
      <c r="H2629" s="29"/>
      <c r="I2629" s="29"/>
      <c r="J2629" s="29"/>
      <c r="K2629" s="29"/>
      <c r="L2629" s="29"/>
      <c r="M2629" s="50"/>
    </row>
    <row r="2630" spans="1:13" x14ac:dyDescent="0.25">
      <c r="A2630" s="17" t="s">
        <v>39</v>
      </c>
      <c r="B2630" s="18" t="s">
        <v>21</v>
      </c>
      <c r="C2630" s="18" t="s">
        <v>29</v>
      </c>
      <c r="D2630" s="19" t="s">
        <v>40</v>
      </c>
      <c r="E2630" s="20"/>
      <c r="F2630" s="20"/>
      <c r="G2630" s="20"/>
      <c r="H2630" s="20"/>
      <c r="I2630" s="20"/>
      <c r="J2630" s="20"/>
      <c r="K2630" s="21">
        <f>K2633</f>
        <v>3.6</v>
      </c>
      <c r="L2630" s="22">
        <f>L2633</f>
        <v>41.15</v>
      </c>
      <c r="M2630" s="47">
        <f>M2633</f>
        <v>148.13999999999999</v>
      </c>
    </row>
    <row r="2631" spans="1:13" ht="45" x14ac:dyDescent="0.25">
      <c r="A2631" s="20"/>
      <c r="B2631" s="20"/>
      <c r="C2631" s="20"/>
      <c r="D2631" s="19" t="s">
        <v>41</v>
      </c>
      <c r="E2631" s="20"/>
      <c r="F2631" s="20"/>
      <c r="G2631" s="20"/>
      <c r="H2631" s="20"/>
      <c r="I2631" s="20"/>
      <c r="J2631" s="20"/>
      <c r="K2631" s="20"/>
      <c r="L2631" s="20"/>
      <c r="M2631" s="48"/>
    </row>
    <row r="2632" spans="1:13" x14ac:dyDescent="0.25">
      <c r="A2632" s="20"/>
      <c r="B2632" s="20"/>
      <c r="C2632" s="20"/>
      <c r="D2632" s="23"/>
      <c r="E2632" s="18" t="s">
        <v>326</v>
      </c>
      <c r="F2632" s="24">
        <v>2</v>
      </c>
      <c r="G2632" s="25">
        <v>1.8</v>
      </c>
      <c r="H2632" s="25">
        <v>0</v>
      </c>
      <c r="I2632" s="25">
        <v>0</v>
      </c>
      <c r="J2632" s="22">
        <f>OR(F2632&lt;&gt;0,G2632&lt;&gt;0,H2632&lt;&gt;0,I2632&lt;&gt;0)*(F2632 + (F2632 = 0))*(G2632 + (G2632 = 0))*(H2632 + (H2632 = 0))*(I2632 + (I2632 = 0))</f>
        <v>3.6</v>
      </c>
      <c r="K2632" s="20"/>
      <c r="L2632" s="20"/>
      <c r="M2632" s="48"/>
    </row>
    <row r="2633" spans="1:13" x14ac:dyDescent="0.25">
      <c r="A2633" s="20"/>
      <c r="B2633" s="20"/>
      <c r="C2633" s="20"/>
      <c r="D2633" s="23"/>
      <c r="E2633" s="20"/>
      <c r="F2633" s="20"/>
      <c r="G2633" s="20"/>
      <c r="H2633" s="20"/>
      <c r="I2633" s="20"/>
      <c r="J2633" s="26" t="s">
        <v>48</v>
      </c>
      <c r="K2633" s="27">
        <f>J2632</f>
        <v>3.6</v>
      </c>
      <c r="L2633" s="25">
        <v>41.15</v>
      </c>
      <c r="M2633" s="49">
        <f>ROUND(K2633*L2633,2)</f>
        <v>148.13999999999999</v>
      </c>
    </row>
    <row r="2634" spans="1:13" x14ac:dyDescent="0.25">
      <c r="A2634" s="29"/>
      <c r="B2634" s="29"/>
      <c r="C2634" s="29"/>
      <c r="D2634" s="30"/>
      <c r="E2634" s="29"/>
      <c r="F2634" s="29"/>
      <c r="G2634" s="29"/>
      <c r="H2634" s="29"/>
      <c r="I2634" s="29"/>
      <c r="J2634" s="29"/>
      <c r="K2634" s="29"/>
      <c r="L2634" s="29"/>
      <c r="M2634" s="50"/>
    </row>
    <row r="2635" spans="1:13" x14ac:dyDescent="0.25">
      <c r="A2635" s="17" t="s">
        <v>49</v>
      </c>
      <c r="B2635" s="18" t="s">
        <v>21</v>
      </c>
      <c r="C2635" s="18" t="s">
        <v>29</v>
      </c>
      <c r="D2635" s="19" t="s">
        <v>50</v>
      </c>
      <c r="E2635" s="20"/>
      <c r="F2635" s="20"/>
      <c r="G2635" s="20"/>
      <c r="H2635" s="20"/>
      <c r="I2635" s="20"/>
      <c r="J2635" s="20"/>
      <c r="K2635" s="21">
        <f>K2638</f>
        <v>3.6</v>
      </c>
      <c r="L2635" s="22">
        <f>L2638</f>
        <v>217.15</v>
      </c>
      <c r="M2635" s="47">
        <f>M2638</f>
        <v>781.74</v>
      </c>
    </row>
    <row r="2636" spans="1:13" ht="45" x14ac:dyDescent="0.25">
      <c r="A2636" s="20"/>
      <c r="B2636" s="20"/>
      <c r="C2636" s="20"/>
      <c r="D2636" s="19" t="s">
        <v>51</v>
      </c>
      <c r="E2636" s="20"/>
      <c r="F2636" s="20"/>
      <c r="G2636" s="20"/>
      <c r="H2636" s="20"/>
      <c r="I2636" s="20"/>
      <c r="J2636" s="20"/>
      <c r="K2636" s="20"/>
      <c r="L2636" s="20"/>
      <c r="M2636" s="48"/>
    </row>
    <row r="2637" spans="1:13" x14ac:dyDescent="0.25">
      <c r="A2637" s="20"/>
      <c r="B2637" s="20"/>
      <c r="C2637" s="20"/>
      <c r="D2637" s="23"/>
      <c r="E2637" s="18" t="s">
        <v>326</v>
      </c>
      <c r="F2637" s="24">
        <v>2</v>
      </c>
      <c r="G2637" s="25">
        <v>1.8</v>
      </c>
      <c r="H2637" s="25">
        <v>0</v>
      </c>
      <c r="I2637" s="25">
        <v>0</v>
      </c>
      <c r="J2637" s="22">
        <f>OR(F2637&lt;&gt;0,G2637&lt;&gt;0,H2637&lt;&gt;0,I2637&lt;&gt;0)*(F2637 + (F2637 = 0))*(G2637 + (G2637 = 0))*(H2637 + (H2637 = 0))*(I2637 + (I2637 = 0))</f>
        <v>3.6</v>
      </c>
      <c r="K2637" s="20"/>
      <c r="L2637" s="20"/>
      <c r="M2637" s="48"/>
    </row>
    <row r="2638" spans="1:13" x14ac:dyDescent="0.25">
      <c r="A2638" s="20"/>
      <c r="B2638" s="20"/>
      <c r="C2638" s="20"/>
      <c r="D2638" s="23"/>
      <c r="E2638" s="20"/>
      <c r="F2638" s="20"/>
      <c r="G2638" s="20"/>
      <c r="H2638" s="20"/>
      <c r="I2638" s="20"/>
      <c r="J2638" s="26" t="s">
        <v>52</v>
      </c>
      <c r="K2638" s="27">
        <f>J2637</f>
        <v>3.6</v>
      </c>
      <c r="L2638" s="25">
        <v>217.15</v>
      </c>
      <c r="M2638" s="49">
        <f>ROUND(K2638*L2638,2)</f>
        <v>781.74</v>
      </c>
    </row>
    <row r="2639" spans="1:13" x14ac:dyDescent="0.25">
      <c r="A2639" s="29"/>
      <c r="B2639" s="29"/>
      <c r="C2639" s="29"/>
      <c r="D2639" s="30"/>
      <c r="E2639" s="29"/>
      <c r="F2639" s="29"/>
      <c r="G2639" s="29"/>
      <c r="H2639" s="29"/>
      <c r="I2639" s="29"/>
      <c r="J2639" s="29"/>
      <c r="K2639" s="29"/>
      <c r="L2639" s="29"/>
      <c r="M2639" s="50"/>
    </row>
    <row r="2640" spans="1:13" x14ac:dyDescent="0.25">
      <c r="A2640" s="17" t="s">
        <v>58</v>
      </c>
      <c r="B2640" s="18" t="s">
        <v>21</v>
      </c>
      <c r="C2640" s="18" t="s">
        <v>59</v>
      </c>
      <c r="D2640" s="19" t="s">
        <v>60</v>
      </c>
      <c r="E2640" s="20"/>
      <c r="F2640" s="20"/>
      <c r="G2640" s="20"/>
      <c r="H2640" s="20"/>
      <c r="I2640" s="20"/>
      <c r="J2640" s="20"/>
      <c r="K2640" s="21">
        <f>K2643</f>
        <v>1.76</v>
      </c>
      <c r="L2640" s="22">
        <f>L2643</f>
        <v>204.11</v>
      </c>
      <c r="M2640" s="47">
        <f>M2643</f>
        <v>359.23</v>
      </c>
    </row>
    <row r="2641" spans="1:13" ht="56.25" x14ac:dyDescent="0.25">
      <c r="A2641" s="20"/>
      <c r="B2641" s="20"/>
      <c r="C2641" s="20"/>
      <c r="D2641" s="19" t="s">
        <v>61</v>
      </c>
      <c r="E2641" s="20"/>
      <c r="F2641" s="20"/>
      <c r="G2641" s="20"/>
      <c r="H2641" s="20"/>
      <c r="I2641" s="20"/>
      <c r="J2641" s="20"/>
      <c r="K2641" s="20"/>
      <c r="L2641" s="20"/>
      <c r="M2641" s="48"/>
    </row>
    <row r="2642" spans="1:13" x14ac:dyDescent="0.25">
      <c r="A2642" s="20"/>
      <c r="B2642" s="20"/>
      <c r="C2642" s="20"/>
      <c r="D2642" s="23"/>
      <c r="E2642" s="18" t="s">
        <v>326</v>
      </c>
      <c r="F2642" s="24">
        <v>2</v>
      </c>
      <c r="G2642" s="25">
        <v>0.8</v>
      </c>
      <c r="H2642" s="25">
        <v>0</v>
      </c>
      <c r="I2642" s="25">
        <v>1.1000000000000001</v>
      </c>
      <c r="J2642" s="22">
        <f>OR(F2642&lt;&gt;0,G2642&lt;&gt;0,H2642&lt;&gt;0,I2642&lt;&gt;0)*(F2642 + (F2642 = 0))*(G2642 + (G2642 = 0))*(H2642 + (H2642 = 0))*(I2642 + (I2642 = 0))</f>
        <v>1.76</v>
      </c>
      <c r="K2642" s="20"/>
      <c r="L2642" s="20"/>
      <c r="M2642" s="48"/>
    </row>
    <row r="2643" spans="1:13" x14ac:dyDescent="0.25">
      <c r="A2643" s="20"/>
      <c r="B2643" s="20"/>
      <c r="C2643" s="20"/>
      <c r="D2643" s="23"/>
      <c r="E2643" s="20"/>
      <c r="F2643" s="20"/>
      <c r="G2643" s="20"/>
      <c r="H2643" s="20"/>
      <c r="I2643" s="20"/>
      <c r="J2643" s="26" t="s">
        <v>62</v>
      </c>
      <c r="K2643" s="27">
        <f>J2642</f>
        <v>1.76</v>
      </c>
      <c r="L2643" s="25">
        <v>204.11</v>
      </c>
      <c r="M2643" s="49">
        <f>ROUND(K2643*L2643,2)</f>
        <v>359.23</v>
      </c>
    </row>
    <row r="2644" spans="1:13" x14ac:dyDescent="0.25">
      <c r="A2644" s="29"/>
      <c r="B2644" s="29"/>
      <c r="C2644" s="29"/>
      <c r="D2644" s="30"/>
      <c r="E2644" s="29"/>
      <c r="F2644" s="29"/>
      <c r="G2644" s="29"/>
      <c r="H2644" s="29"/>
      <c r="I2644" s="29"/>
      <c r="J2644" s="29"/>
      <c r="K2644" s="29"/>
      <c r="L2644" s="29"/>
      <c r="M2644" s="50"/>
    </row>
    <row r="2645" spans="1:13" x14ac:dyDescent="0.25">
      <c r="A2645" s="17" t="s">
        <v>63</v>
      </c>
      <c r="B2645" s="18" t="s">
        <v>21</v>
      </c>
      <c r="C2645" s="18" t="s">
        <v>64</v>
      </c>
      <c r="D2645" s="19" t="s">
        <v>65</v>
      </c>
      <c r="E2645" s="20"/>
      <c r="F2645" s="20"/>
      <c r="G2645" s="20"/>
      <c r="H2645" s="20"/>
      <c r="I2645" s="20"/>
      <c r="J2645" s="20"/>
      <c r="K2645" s="21">
        <f>K2648</f>
        <v>4</v>
      </c>
      <c r="L2645" s="22">
        <f>L2648</f>
        <v>49.5</v>
      </c>
      <c r="M2645" s="47">
        <f>M2648</f>
        <v>198</v>
      </c>
    </row>
    <row r="2646" spans="1:13" ht="33.75" x14ac:dyDescent="0.25">
      <c r="A2646" s="20"/>
      <c r="B2646" s="20"/>
      <c r="C2646" s="20"/>
      <c r="D2646" s="19" t="s">
        <v>66</v>
      </c>
      <c r="E2646" s="20"/>
      <c r="F2646" s="20"/>
      <c r="G2646" s="20"/>
      <c r="H2646" s="20"/>
      <c r="I2646" s="20"/>
      <c r="J2646" s="20"/>
      <c r="K2646" s="20"/>
      <c r="L2646" s="20"/>
      <c r="M2646" s="48"/>
    </row>
    <row r="2647" spans="1:13" x14ac:dyDescent="0.25">
      <c r="A2647" s="20"/>
      <c r="B2647" s="20"/>
      <c r="C2647" s="20"/>
      <c r="D2647" s="23"/>
      <c r="E2647" s="18" t="s">
        <v>326</v>
      </c>
      <c r="F2647" s="24">
        <v>4</v>
      </c>
      <c r="G2647" s="25">
        <v>0</v>
      </c>
      <c r="H2647" s="25">
        <v>0</v>
      </c>
      <c r="I2647" s="25">
        <v>0</v>
      </c>
      <c r="J2647" s="22">
        <f>OR(F2647&lt;&gt;0,G2647&lt;&gt;0,H2647&lt;&gt;0,I2647&lt;&gt;0)*(F2647 + (F2647 = 0))*(G2647 + (G2647 = 0))*(H2647 + (H2647 = 0))*(I2647 + (I2647 = 0))</f>
        <v>4</v>
      </c>
      <c r="K2647" s="20"/>
      <c r="L2647" s="20"/>
      <c r="M2647" s="48"/>
    </row>
    <row r="2648" spans="1:13" x14ac:dyDescent="0.25">
      <c r="A2648" s="20"/>
      <c r="B2648" s="20"/>
      <c r="C2648" s="20"/>
      <c r="D2648" s="23"/>
      <c r="E2648" s="20"/>
      <c r="F2648" s="20"/>
      <c r="G2648" s="20"/>
      <c r="H2648" s="20"/>
      <c r="I2648" s="20"/>
      <c r="J2648" s="26" t="s">
        <v>67</v>
      </c>
      <c r="K2648" s="27">
        <f>J2647</f>
        <v>4</v>
      </c>
      <c r="L2648" s="25">
        <v>49.5</v>
      </c>
      <c r="M2648" s="49">
        <f>ROUND(K2648*L2648,2)</f>
        <v>198</v>
      </c>
    </row>
    <row r="2649" spans="1:13" x14ac:dyDescent="0.25">
      <c r="A2649" s="29"/>
      <c r="B2649" s="29"/>
      <c r="C2649" s="29"/>
      <c r="D2649" s="30"/>
      <c r="E2649" s="29"/>
      <c r="F2649" s="29"/>
      <c r="G2649" s="29"/>
      <c r="H2649" s="29"/>
      <c r="I2649" s="29"/>
      <c r="J2649" s="29"/>
      <c r="K2649" s="29"/>
      <c r="L2649" s="29"/>
      <c r="M2649" s="50"/>
    </row>
    <row r="2650" spans="1:13" x14ac:dyDescent="0.25">
      <c r="A2650" s="20"/>
      <c r="B2650" s="20"/>
      <c r="C2650" s="20"/>
      <c r="D2650" s="23"/>
      <c r="E2650" s="20"/>
      <c r="F2650" s="20"/>
      <c r="G2650" s="20"/>
      <c r="H2650" s="20"/>
      <c r="I2650" s="20"/>
      <c r="J2650" s="26" t="s">
        <v>671</v>
      </c>
      <c r="K2650" s="31">
        <v>1</v>
      </c>
      <c r="L2650" s="28">
        <f>M2603+M2609+M2614+M2620+M2630+M2635+M2640+M2645</f>
        <v>3162.61</v>
      </c>
      <c r="M2650" s="49">
        <f>ROUND(K2650*L2650,2)</f>
        <v>3162.61</v>
      </c>
    </row>
    <row r="2651" spans="1:13" x14ac:dyDescent="0.25">
      <c r="A2651" s="29"/>
      <c r="B2651" s="29"/>
      <c r="C2651" s="29"/>
      <c r="D2651" s="30"/>
      <c r="E2651" s="29"/>
      <c r="F2651" s="29"/>
      <c r="G2651" s="29"/>
      <c r="H2651" s="29"/>
      <c r="I2651" s="29"/>
      <c r="J2651" s="29"/>
      <c r="K2651" s="29"/>
      <c r="L2651" s="29"/>
      <c r="M2651" s="50"/>
    </row>
    <row r="2652" spans="1:13" x14ac:dyDescent="0.25">
      <c r="A2652" s="20"/>
      <c r="B2652" s="20"/>
      <c r="C2652" s="20"/>
      <c r="D2652" s="23"/>
      <c r="E2652" s="20"/>
      <c r="F2652" s="20"/>
      <c r="G2652" s="20"/>
      <c r="H2652" s="20"/>
      <c r="I2652" s="20"/>
      <c r="J2652" s="26" t="s">
        <v>672</v>
      </c>
      <c r="K2652" s="32">
        <v>1</v>
      </c>
      <c r="L2652" s="28">
        <f>M2602</f>
        <v>3162.61</v>
      </c>
      <c r="M2652" s="49">
        <f>ROUND(K2652*L2652,2)</f>
        <v>3162.61</v>
      </c>
    </row>
    <row r="2653" spans="1:13" x14ac:dyDescent="0.25">
      <c r="A2653" s="29"/>
      <c r="B2653" s="29"/>
      <c r="C2653" s="29"/>
      <c r="D2653" s="30"/>
      <c r="E2653" s="29"/>
      <c r="F2653" s="29"/>
      <c r="G2653" s="29"/>
      <c r="H2653" s="29"/>
      <c r="I2653" s="29"/>
      <c r="J2653" s="29"/>
      <c r="K2653" s="29"/>
      <c r="L2653" s="29"/>
      <c r="M2653" s="50"/>
    </row>
    <row r="2654" spans="1:13" collapsed="1" x14ac:dyDescent="0.25">
      <c r="A2654" s="7" t="s">
        <v>673</v>
      </c>
      <c r="B2654" s="7" t="s">
        <v>15</v>
      </c>
      <c r="C2654" s="7" t="s">
        <v>16</v>
      </c>
      <c r="D2654" s="8" t="s">
        <v>674</v>
      </c>
      <c r="E2654" s="9"/>
      <c r="F2654" s="9"/>
      <c r="G2654" s="9"/>
      <c r="H2654" s="9"/>
      <c r="I2654" s="9"/>
      <c r="J2654" s="9"/>
      <c r="K2654" s="33">
        <v>1</v>
      </c>
      <c r="L2654" s="34">
        <v>0</v>
      </c>
      <c r="M2654" s="45">
        <f>ROUND(K2654*L2654,2)</f>
        <v>0</v>
      </c>
    </row>
    <row r="2655" spans="1:13" x14ac:dyDescent="0.25">
      <c r="A2655" s="29"/>
      <c r="B2655" s="29"/>
      <c r="C2655" s="29"/>
      <c r="D2655" s="30"/>
      <c r="E2655" s="29"/>
      <c r="F2655" s="29"/>
      <c r="G2655" s="29"/>
      <c r="H2655" s="29"/>
      <c r="I2655" s="29"/>
      <c r="J2655" s="29"/>
      <c r="K2655" s="29"/>
      <c r="L2655" s="29"/>
      <c r="M2655" s="50"/>
    </row>
    <row r="2656" spans="1:13" x14ac:dyDescent="0.25">
      <c r="A2656" s="29"/>
      <c r="B2656" s="29"/>
      <c r="C2656" s="29"/>
      <c r="D2656" s="30"/>
      <c r="E2656" s="29"/>
      <c r="F2656" s="29"/>
      <c r="G2656" s="29"/>
      <c r="H2656" s="29"/>
      <c r="I2656" s="29"/>
      <c r="J2656" s="29"/>
      <c r="K2656" s="29"/>
      <c r="L2656" s="29"/>
      <c r="M2656" s="50"/>
    </row>
    <row r="2657" spans="1:13" collapsed="1" x14ac:dyDescent="0.25">
      <c r="A2657" s="7" t="s">
        <v>675</v>
      </c>
      <c r="B2657" s="7" t="s">
        <v>15</v>
      </c>
      <c r="C2657" s="7" t="s">
        <v>16</v>
      </c>
      <c r="D2657" s="8" t="s">
        <v>676</v>
      </c>
      <c r="E2657" s="9"/>
      <c r="F2657" s="9"/>
      <c r="G2657" s="9"/>
      <c r="H2657" s="9"/>
      <c r="I2657" s="9"/>
      <c r="J2657" s="9"/>
      <c r="K2657" s="10">
        <f>K2686</f>
        <v>1</v>
      </c>
      <c r="L2657" s="11">
        <f>L2686</f>
        <v>2921.05</v>
      </c>
      <c r="M2657" s="45">
        <f>M2686</f>
        <v>2921.05</v>
      </c>
    </row>
    <row r="2658" spans="1:13" x14ac:dyDescent="0.25">
      <c r="A2658" s="12" t="s">
        <v>677</v>
      </c>
      <c r="B2658" s="12" t="s">
        <v>15</v>
      </c>
      <c r="C2658" s="12" t="s">
        <v>16</v>
      </c>
      <c r="D2658" s="13" t="s">
        <v>19</v>
      </c>
      <c r="E2658" s="14"/>
      <c r="F2658" s="14"/>
      <c r="G2658" s="14"/>
      <c r="H2658" s="14"/>
      <c r="I2658" s="14"/>
      <c r="J2658" s="14"/>
      <c r="K2658" s="15">
        <f>K2684</f>
        <v>1</v>
      </c>
      <c r="L2658" s="16">
        <f>L2684</f>
        <v>2921.05</v>
      </c>
      <c r="M2658" s="46">
        <f>M2684</f>
        <v>2921.05</v>
      </c>
    </row>
    <row r="2659" spans="1:13" x14ac:dyDescent="0.25">
      <c r="A2659" s="17" t="s">
        <v>524</v>
      </c>
      <c r="B2659" s="18" t="s">
        <v>21</v>
      </c>
      <c r="C2659" s="18" t="s">
        <v>113</v>
      </c>
      <c r="D2659" s="19" t="s">
        <v>525</v>
      </c>
      <c r="E2659" s="20"/>
      <c r="F2659" s="20"/>
      <c r="G2659" s="20"/>
      <c r="H2659" s="20"/>
      <c r="I2659" s="20"/>
      <c r="J2659" s="20"/>
      <c r="K2659" s="21">
        <f>K2662</f>
        <v>1</v>
      </c>
      <c r="L2659" s="22">
        <f>L2662</f>
        <v>980</v>
      </c>
      <c r="M2659" s="47">
        <f>M2662</f>
        <v>980</v>
      </c>
    </row>
    <row r="2660" spans="1:13" ht="112.5" x14ac:dyDescent="0.25">
      <c r="A2660" s="20"/>
      <c r="B2660" s="20"/>
      <c r="C2660" s="20"/>
      <c r="D2660" s="19" t="s">
        <v>526</v>
      </c>
      <c r="E2660" s="20"/>
      <c r="F2660" s="20"/>
      <c r="G2660" s="20"/>
      <c r="H2660" s="20"/>
      <c r="I2660" s="20"/>
      <c r="J2660" s="20"/>
      <c r="K2660" s="20"/>
      <c r="L2660" s="20"/>
      <c r="M2660" s="48"/>
    </row>
    <row r="2661" spans="1:13" x14ac:dyDescent="0.25">
      <c r="A2661" s="20"/>
      <c r="B2661" s="20"/>
      <c r="C2661" s="20"/>
      <c r="D2661" s="23"/>
      <c r="E2661" s="18" t="s">
        <v>32</v>
      </c>
      <c r="F2661" s="24">
        <v>1</v>
      </c>
      <c r="G2661" s="25">
        <v>0</v>
      </c>
      <c r="H2661" s="25">
        <v>0</v>
      </c>
      <c r="I2661" s="25">
        <v>0</v>
      </c>
      <c r="J2661" s="22">
        <f>OR(F2661&lt;&gt;0,G2661&lt;&gt;0,H2661&lt;&gt;0,I2661&lt;&gt;0)*(F2661 + (F2661 = 0))*(G2661 + (G2661 = 0))*(H2661 + (H2661 = 0))*(I2661 + (I2661 = 0))</f>
        <v>1</v>
      </c>
      <c r="K2661" s="20"/>
      <c r="L2661" s="20"/>
      <c r="M2661" s="48"/>
    </row>
    <row r="2662" spans="1:13" x14ac:dyDescent="0.25">
      <c r="A2662" s="20"/>
      <c r="B2662" s="20"/>
      <c r="C2662" s="20"/>
      <c r="D2662" s="23"/>
      <c r="E2662" s="20"/>
      <c r="F2662" s="20"/>
      <c r="G2662" s="20"/>
      <c r="H2662" s="20"/>
      <c r="I2662" s="20"/>
      <c r="J2662" s="26" t="s">
        <v>527</v>
      </c>
      <c r="K2662" s="27">
        <f>J2661</f>
        <v>1</v>
      </c>
      <c r="L2662" s="25">
        <v>980</v>
      </c>
      <c r="M2662" s="49">
        <f>ROUND(K2662*L2662,2)</f>
        <v>980</v>
      </c>
    </row>
    <row r="2663" spans="1:13" x14ac:dyDescent="0.25">
      <c r="A2663" s="29"/>
      <c r="B2663" s="29"/>
      <c r="C2663" s="29"/>
      <c r="D2663" s="30"/>
      <c r="E2663" s="29"/>
      <c r="F2663" s="29"/>
      <c r="G2663" s="29"/>
      <c r="H2663" s="29"/>
      <c r="I2663" s="29"/>
      <c r="J2663" s="29"/>
      <c r="K2663" s="29"/>
      <c r="L2663" s="29"/>
      <c r="M2663" s="50"/>
    </row>
    <row r="2664" spans="1:13" x14ac:dyDescent="0.25">
      <c r="A2664" s="17" t="s">
        <v>409</v>
      </c>
      <c r="B2664" s="18" t="s">
        <v>21</v>
      </c>
      <c r="C2664" s="18" t="s">
        <v>29</v>
      </c>
      <c r="D2664" s="19" t="s">
        <v>410</v>
      </c>
      <c r="E2664" s="20"/>
      <c r="F2664" s="20"/>
      <c r="G2664" s="20"/>
      <c r="H2664" s="20"/>
      <c r="I2664" s="20"/>
      <c r="J2664" s="20"/>
      <c r="K2664" s="21">
        <f>K2667</f>
        <v>40.6</v>
      </c>
      <c r="L2664" s="22">
        <f>L2667</f>
        <v>10.55</v>
      </c>
      <c r="M2664" s="47">
        <f>M2667</f>
        <v>428.33</v>
      </c>
    </row>
    <row r="2665" spans="1:13" ht="45" x14ac:dyDescent="0.25">
      <c r="A2665" s="20"/>
      <c r="B2665" s="20"/>
      <c r="C2665" s="20"/>
      <c r="D2665" s="19" t="s">
        <v>411</v>
      </c>
      <c r="E2665" s="20"/>
      <c r="F2665" s="20"/>
      <c r="G2665" s="20"/>
      <c r="H2665" s="20"/>
      <c r="I2665" s="20"/>
      <c r="J2665" s="20"/>
      <c r="K2665" s="20"/>
      <c r="L2665" s="20"/>
      <c r="M2665" s="48"/>
    </row>
    <row r="2666" spans="1:13" x14ac:dyDescent="0.25">
      <c r="A2666" s="20"/>
      <c r="B2666" s="20"/>
      <c r="C2666" s="20"/>
      <c r="D2666" s="23"/>
      <c r="E2666" s="18" t="s">
        <v>71</v>
      </c>
      <c r="F2666" s="24">
        <v>1</v>
      </c>
      <c r="G2666" s="25">
        <v>40.6</v>
      </c>
      <c r="H2666" s="25">
        <v>0</v>
      </c>
      <c r="I2666" s="25">
        <v>0</v>
      </c>
      <c r="J2666" s="22">
        <f>OR(F2666&lt;&gt;0,G2666&lt;&gt;0,H2666&lt;&gt;0,I2666&lt;&gt;0)*(F2666 + (F2666 = 0))*(G2666 + (G2666 = 0))*(H2666 + (H2666 = 0))*(I2666 + (I2666 = 0))</f>
        <v>40.6</v>
      </c>
      <c r="K2666" s="20"/>
      <c r="L2666" s="20"/>
      <c r="M2666" s="48"/>
    </row>
    <row r="2667" spans="1:13" x14ac:dyDescent="0.25">
      <c r="A2667" s="20"/>
      <c r="B2667" s="20"/>
      <c r="C2667" s="20"/>
      <c r="D2667" s="23"/>
      <c r="E2667" s="20"/>
      <c r="F2667" s="20"/>
      <c r="G2667" s="20"/>
      <c r="H2667" s="20"/>
      <c r="I2667" s="20"/>
      <c r="J2667" s="26" t="s">
        <v>413</v>
      </c>
      <c r="K2667" s="27">
        <f>J2666</f>
        <v>40.6</v>
      </c>
      <c r="L2667" s="25">
        <v>10.55</v>
      </c>
      <c r="M2667" s="49">
        <f>ROUND(K2667*L2667,2)</f>
        <v>428.33</v>
      </c>
    </row>
    <row r="2668" spans="1:13" x14ac:dyDescent="0.25">
      <c r="A2668" s="29"/>
      <c r="B2668" s="29"/>
      <c r="C2668" s="29"/>
      <c r="D2668" s="30"/>
      <c r="E2668" s="29"/>
      <c r="F2668" s="29"/>
      <c r="G2668" s="29"/>
      <c r="H2668" s="29"/>
      <c r="I2668" s="29"/>
      <c r="J2668" s="29"/>
      <c r="K2668" s="29"/>
      <c r="L2668" s="29"/>
      <c r="M2668" s="50"/>
    </row>
    <row r="2669" spans="1:13" x14ac:dyDescent="0.25">
      <c r="A2669" s="17" t="s">
        <v>28</v>
      </c>
      <c r="B2669" s="18" t="s">
        <v>21</v>
      </c>
      <c r="C2669" s="18" t="s">
        <v>29</v>
      </c>
      <c r="D2669" s="19" t="s">
        <v>30</v>
      </c>
      <c r="E2669" s="20"/>
      <c r="F2669" s="20"/>
      <c r="G2669" s="20"/>
      <c r="H2669" s="20"/>
      <c r="I2669" s="20"/>
      <c r="J2669" s="20"/>
      <c r="K2669" s="21">
        <f>K2672</f>
        <v>40.6</v>
      </c>
      <c r="L2669" s="22">
        <f>L2672</f>
        <v>29.99</v>
      </c>
      <c r="M2669" s="47">
        <f>M2672</f>
        <v>1217.5899999999999</v>
      </c>
    </row>
    <row r="2670" spans="1:13" ht="45" x14ac:dyDescent="0.25">
      <c r="A2670" s="20"/>
      <c r="B2670" s="20"/>
      <c r="C2670" s="20"/>
      <c r="D2670" s="19" t="s">
        <v>31</v>
      </c>
      <c r="E2670" s="20"/>
      <c r="F2670" s="20"/>
      <c r="G2670" s="20"/>
      <c r="H2670" s="20"/>
      <c r="I2670" s="20"/>
      <c r="J2670" s="20"/>
      <c r="K2670" s="20"/>
      <c r="L2670" s="20"/>
      <c r="M2670" s="48"/>
    </row>
    <row r="2671" spans="1:13" x14ac:dyDescent="0.25">
      <c r="A2671" s="20"/>
      <c r="B2671" s="20"/>
      <c r="C2671" s="20"/>
      <c r="D2671" s="23"/>
      <c r="E2671" s="18" t="s">
        <v>71</v>
      </c>
      <c r="F2671" s="24">
        <v>1</v>
      </c>
      <c r="G2671" s="25">
        <v>40.6</v>
      </c>
      <c r="H2671" s="25">
        <v>0</v>
      </c>
      <c r="I2671" s="25">
        <v>0</v>
      </c>
      <c r="J2671" s="22">
        <f>OR(F2671&lt;&gt;0,G2671&lt;&gt;0,H2671&lt;&gt;0,I2671&lt;&gt;0)*(F2671 + (F2671 = 0))*(G2671 + (G2671 = 0))*(H2671 + (H2671 = 0))*(I2671 + (I2671 = 0))</f>
        <v>40.6</v>
      </c>
      <c r="K2671" s="20"/>
      <c r="L2671" s="20"/>
      <c r="M2671" s="48"/>
    </row>
    <row r="2672" spans="1:13" x14ac:dyDescent="0.25">
      <c r="A2672" s="20"/>
      <c r="B2672" s="20"/>
      <c r="C2672" s="20"/>
      <c r="D2672" s="23"/>
      <c r="E2672" s="20"/>
      <c r="F2672" s="20"/>
      <c r="G2672" s="20"/>
      <c r="H2672" s="20"/>
      <c r="I2672" s="20"/>
      <c r="J2672" s="26" t="s">
        <v>33</v>
      </c>
      <c r="K2672" s="27">
        <f>J2671</f>
        <v>40.6</v>
      </c>
      <c r="L2672" s="25">
        <v>29.99</v>
      </c>
      <c r="M2672" s="49">
        <f>ROUND(K2672*L2672,2)</f>
        <v>1217.5899999999999</v>
      </c>
    </row>
    <row r="2673" spans="1:13" x14ac:dyDescent="0.25">
      <c r="A2673" s="29"/>
      <c r="B2673" s="29"/>
      <c r="C2673" s="29"/>
      <c r="D2673" s="30"/>
      <c r="E2673" s="29"/>
      <c r="F2673" s="29"/>
      <c r="G2673" s="29"/>
      <c r="H2673" s="29"/>
      <c r="I2673" s="29"/>
      <c r="J2673" s="29"/>
      <c r="K2673" s="29"/>
      <c r="L2673" s="29"/>
      <c r="M2673" s="50"/>
    </row>
    <row r="2674" spans="1:13" x14ac:dyDescent="0.25">
      <c r="A2674" s="17" t="s">
        <v>202</v>
      </c>
      <c r="B2674" s="18" t="s">
        <v>21</v>
      </c>
      <c r="C2674" s="18" t="s">
        <v>29</v>
      </c>
      <c r="D2674" s="19" t="s">
        <v>203</v>
      </c>
      <c r="E2674" s="20"/>
      <c r="F2674" s="20"/>
      <c r="G2674" s="20"/>
      <c r="H2674" s="20"/>
      <c r="I2674" s="20"/>
      <c r="J2674" s="20"/>
      <c r="K2674" s="21">
        <f>K2677</f>
        <v>1.5</v>
      </c>
      <c r="L2674" s="22">
        <f>L2677</f>
        <v>188.41</v>
      </c>
      <c r="M2674" s="47">
        <f>M2677</f>
        <v>282.62</v>
      </c>
    </row>
    <row r="2675" spans="1:13" ht="78.75" x14ac:dyDescent="0.25">
      <c r="A2675" s="20"/>
      <c r="B2675" s="20"/>
      <c r="C2675" s="20"/>
      <c r="D2675" s="19" t="s">
        <v>204</v>
      </c>
      <c r="E2675" s="20"/>
      <c r="F2675" s="20"/>
      <c r="G2675" s="20"/>
      <c r="H2675" s="20"/>
      <c r="I2675" s="20"/>
      <c r="J2675" s="20"/>
      <c r="K2675" s="20"/>
      <c r="L2675" s="20"/>
      <c r="M2675" s="48"/>
    </row>
    <row r="2676" spans="1:13" x14ac:dyDescent="0.25">
      <c r="A2676" s="20"/>
      <c r="B2676" s="20"/>
      <c r="C2676" s="20"/>
      <c r="D2676" s="23"/>
      <c r="E2676" s="18" t="s">
        <v>326</v>
      </c>
      <c r="F2676" s="24">
        <v>1</v>
      </c>
      <c r="G2676" s="25">
        <v>1.5</v>
      </c>
      <c r="H2676" s="25">
        <v>0</v>
      </c>
      <c r="I2676" s="25">
        <v>0</v>
      </c>
      <c r="J2676" s="22">
        <f>OR(F2676&lt;&gt;0,G2676&lt;&gt;0,H2676&lt;&gt;0,I2676&lt;&gt;0)*(F2676 + (F2676 = 0))*(G2676 + (G2676 = 0))*(H2676 + (H2676 = 0))*(I2676 + (I2676 = 0))</f>
        <v>1.5</v>
      </c>
      <c r="K2676" s="20"/>
      <c r="L2676" s="20"/>
      <c r="M2676" s="48"/>
    </row>
    <row r="2677" spans="1:13" x14ac:dyDescent="0.25">
      <c r="A2677" s="20"/>
      <c r="B2677" s="20"/>
      <c r="C2677" s="20"/>
      <c r="D2677" s="23"/>
      <c r="E2677" s="20"/>
      <c r="F2677" s="20"/>
      <c r="G2677" s="20"/>
      <c r="H2677" s="20"/>
      <c r="I2677" s="20"/>
      <c r="J2677" s="26" t="s">
        <v>209</v>
      </c>
      <c r="K2677" s="27">
        <f>J2676</f>
        <v>1.5</v>
      </c>
      <c r="L2677" s="25">
        <v>188.41</v>
      </c>
      <c r="M2677" s="49">
        <f>ROUND(K2677*L2677,2)</f>
        <v>282.62</v>
      </c>
    </row>
    <row r="2678" spans="1:13" x14ac:dyDescent="0.25">
      <c r="A2678" s="29"/>
      <c r="B2678" s="29"/>
      <c r="C2678" s="29"/>
      <c r="D2678" s="30"/>
      <c r="E2678" s="29"/>
      <c r="F2678" s="29"/>
      <c r="G2678" s="29"/>
      <c r="H2678" s="29"/>
      <c r="I2678" s="29"/>
      <c r="J2678" s="29"/>
      <c r="K2678" s="29"/>
      <c r="L2678" s="29"/>
      <c r="M2678" s="50"/>
    </row>
    <row r="2679" spans="1:13" x14ac:dyDescent="0.25">
      <c r="A2679" s="17" t="s">
        <v>107</v>
      </c>
      <c r="B2679" s="18" t="s">
        <v>21</v>
      </c>
      <c r="C2679" s="18" t="s">
        <v>22</v>
      </c>
      <c r="D2679" s="19" t="s">
        <v>108</v>
      </c>
      <c r="E2679" s="20"/>
      <c r="F2679" s="20"/>
      <c r="G2679" s="20"/>
      <c r="H2679" s="20"/>
      <c r="I2679" s="20"/>
      <c r="J2679" s="20"/>
      <c r="K2679" s="21">
        <f>K2682</f>
        <v>0.56000000000000005</v>
      </c>
      <c r="L2679" s="22">
        <f>L2682</f>
        <v>22.34</v>
      </c>
      <c r="M2679" s="47">
        <f>M2682</f>
        <v>12.51</v>
      </c>
    </row>
    <row r="2680" spans="1:13" ht="45" x14ac:dyDescent="0.25">
      <c r="A2680" s="20"/>
      <c r="B2680" s="20"/>
      <c r="C2680" s="20"/>
      <c r="D2680" s="19" t="s">
        <v>109</v>
      </c>
      <c r="E2680" s="20"/>
      <c r="F2680" s="20"/>
      <c r="G2680" s="20"/>
      <c r="H2680" s="20"/>
      <c r="I2680" s="20"/>
      <c r="J2680" s="20"/>
      <c r="K2680" s="20"/>
      <c r="L2680" s="20"/>
      <c r="M2680" s="48"/>
    </row>
    <row r="2681" spans="1:13" x14ac:dyDescent="0.25">
      <c r="A2681" s="20"/>
      <c r="B2681" s="20"/>
      <c r="C2681" s="20"/>
      <c r="D2681" s="23"/>
      <c r="E2681" s="18" t="s">
        <v>326</v>
      </c>
      <c r="F2681" s="24">
        <v>2</v>
      </c>
      <c r="G2681" s="25">
        <v>0.28000000000000003</v>
      </c>
      <c r="H2681" s="25">
        <v>0</v>
      </c>
      <c r="I2681" s="25">
        <v>0</v>
      </c>
      <c r="J2681" s="22">
        <f>OR(F2681&lt;&gt;0,G2681&lt;&gt;0,H2681&lt;&gt;0,I2681&lt;&gt;0)*(F2681 + (F2681 = 0))*(G2681 + (G2681 = 0))*(H2681 + (H2681 = 0))*(I2681 + (I2681 = 0))</f>
        <v>0.56000000000000005</v>
      </c>
      <c r="K2681" s="20"/>
      <c r="L2681" s="20"/>
      <c r="M2681" s="48"/>
    </row>
    <row r="2682" spans="1:13" x14ac:dyDescent="0.25">
      <c r="A2682" s="20"/>
      <c r="B2682" s="20"/>
      <c r="C2682" s="20"/>
      <c r="D2682" s="23"/>
      <c r="E2682" s="20"/>
      <c r="F2682" s="20"/>
      <c r="G2682" s="20"/>
      <c r="H2682" s="20"/>
      <c r="I2682" s="20"/>
      <c r="J2682" s="26" t="s">
        <v>111</v>
      </c>
      <c r="K2682" s="27">
        <f>J2681</f>
        <v>0.56000000000000005</v>
      </c>
      <c r="L2682" s="25">
        <v>22.34</v>
      </c>
      <c r="M2682" s="49">
        <f>ROUND(K2682*L2682,2)</f>
        <v>12.51</v>
      </c>
    </row>
    <row r="2683" spans="1:13" x14ac:dyDescent="0.25">
      <c r="A2683" s="29"/>
      <c r="B2683" s="29"/>
      <c r="C2683" s="29"/>
      <c r="D2683" s="30"/>
      <c r="E2683" s="29"/>
      <c r="F2683" s="29"/>
      <c r="G2683" s="29"/>
      <c r="H2683" s="29"/>
      <c r="I2683" s="29"/>
      <c r="J2683" s="29"/>
      <c r="K2683" s="29"/>
      <c r="L2683" s="29"/>
      <c r="M2683" s="50"/>
    </row>
    <row r="2684" spans="1:13" x14ac:dyDescent="0.25">
      <c r="A2684" s="20"/>
      <c r="B2684" s="20"/>
      <c r="C2684" s="20"/>
      <c r="D2684" s="23"/>
      <c r="E2684" s="20"/>
      <c r="F2684" s="20"/>
      <c r="G2684" s="20"/>
      <c r="H2684" s="20"/>
      <c r="I2684" s="20"/>
      <c r="J2684" s="26" t="s">
        <v>678</v>
      </c>
      <c r="K2684" s="31">
        <v>1</v>
      </c>
      <c r="L2684" s="28">
        <f>M2659+M2664+M2669+M2674+M2679</f>
        <v>2921.05</v>
      </c>
      <c r="M2684" s="49">
        <f>ROUND(K2684*L2684,2)</f>
        <v>2921.05</v>
      </c>
    </row>
    <row r="2685" spans="1:13" x14ac:dyDescent="0.25">
      <c r="A2685" s="29"/>
      <c r="B2685" s="29"/>
      <c r="C2685" s="29"/>
      <c r="D2685" s="30"/>
      <c r="E2685" s="29"/>
      <c r="F2685" s="29"/>
      <c r="G2685" s="29"/>
      <c r="H2685" s="29"/>
      <c r="I2685" s="29"/>
      <c r="J2685" s="29"/>
      <c r="K2685" s="29"/>
      <c r="L2685" s="29"/>
      <c r="M2685" s="50"/>
    </row>
    <row r="2686" spans="1:13" x14ac:dyDescent="0.25">
      <c r="A2686" s="20"/>
      <c r="B2686" s="20"/>
      <c r="C2686" s="20"/>
      <c r="D2686" s="23"/>
      <c r="E2686" s="20"/>
      <c r="F2686" s="20"/>
      <c r="G2686" s="20"/>
      <c r="H2686" s="20"/>
      <c r="I2686" s="20"/>
      <c r="J2686" s="26" t="s">
        <v>679</v>
      </c>
      <c r="K2686" s="32">
        <v>1</v>
      </c>
      <c r="L2686" s="28">
        <f>M2658</f>
        <v>2921.05</v>
      </c>
      <c r="M2686" s="49">
        <f>ROUND(K2686*L2686,2)</f>
        <v>2921.05</v>
      </c>
    </row>
    <row r="2687" spans="1:13" x14ac:dyDescent="0.25">
      <c r="A2687" s="29"/>
      <c r="B2687" s="29"/>
      <c r="C2687" s="29"/>
      <c r="D2687" s="30"/>
      <c r="E2687" s="29"/>
      <c r="F2687" s="29"/>
      <c r="G2687" s="29"/>
      <c r="H2687" s="29"/>
      <c r="I2687" s="29"/>
      <c r="J2687" s="29"/>
      <c r="K2687" s="29"/>
      <c r="L2687" s="29"/>
      <c r="M2687" s="50"/>
    </row>
    <row r="2688" spans="1:13" collapsed="1" x14ac:dyDescent="0.25">
      <c r="A2688" s="7" t="s">
        <v>680</v>
      </c>
      <c r="B2688" s="7" t="s">
        <v>15</v>
      </c>
      <c r="C2688" s="7" t="s">
        <v>16</v>
      </c>
      <c r="D2688" s="8" t="s">
        <v>681</v>
      </c>
      <c r="E2688" s="9"/>
      <c r="F2688" s="9"/>
      <c r="G2688" s="9"/>
      <c r="H2688" s="9"/>
      <c r="I2688" s="9"/>
      <c r="J2688" s="9"/>
      <c r="K2688" s="33">
        <v>1</v>
      </c>
      <c r="L2688" s="34">
        <v>0</v>
      </c>
      <c r="M2688" s="45">
        <f>ROUND(K2688*L2688,2)</f>
        <v>0</v>
      </c>
    </row>
    <row r="2689" spans="1:13" x14ac:dyDescent="0.25">
      <c r="A2689" s="29"/>
      <c r="B2689" s="29"/>
      <c r="C2689" s="29"/>
      <c r="D2689" s="30"/>
      <c r="E2689" s="29"/>
      <c r="F2689" s="29"/>
      <c r="G2689" s="29"/>
      <c r="H2689" s="29"/>
      <c r="I2689" s="29"/>
      <c r="J2689" s="29"/>
      <c r="K2689" s="29"/>
      <c r="L2689" s="29"/>
      <c r="M2689" s="50"/>
    </row>
    <row r="2690" spans="1:13" x14ac:dyDescent="0.25">
      <c r="A2690" s="29"/>
      <c r="B2690" s="29"/>
      <c r="C2690" s="29"/>
      <c r="D2690" s="30"/>
      <c r="E2690" s="29"/>
      <c r="F2690" s="29"/>
      <c r="G2690" s="29"/>
      <c r="H2690" s="29"/>
      <c r="I2690" s="29"/>
      <c r="J2690" s="29"/>
      <c r="K2690" s="29"/>
      <c r="L2690" s="29"/>
      <c r="M2690" s="50"/>
    </row>
    <row r="2691" spans="1:13" collapsed="1" x14ac:dyDescent="0.25">
      <c r="A2691" s="7" t="s">
        <v>682</v>
      </c>
      <c r="B2691" s="7" t="s">
        <v>15</v>
      </c>
      <c r="C2691" s="7" t="s">
        <v>16</v>
      </c>
      <c r="D2691" s="8" t="s">
        <v>683</v>
      </c>
      <c r="E2691" s="9"/>
      <c r="F2691" s="9"/>
      <c r="G2691" s="9"/>
      <c r="H2691" s="9"/>
      <c r="I2691" s="9"/>
      <c r="J2691" s="9"/>
      <c r="K2691" s="10">
        <f>K2710</f>
        <v>1</v>
      </c>
      <c r="L2691" s="11">
        <f>L2710</f>
        <v>19084.689999999999</v>
      </c>
      <c r="M2691" s="45">
        <f>M2710</f>
        <v>19084.689999999999</v>
      </c>
    </row>
    <row r="2692" spans="1:13" x14ac:dyDescent="0.25">
      <c r="A2692" s="12" t="s">
        <v>684</v>
      </c>
      <c r="B2692" s="12" t="s">
        <v>15</v>
      </c>
      <c r="C2692" s="12" t="s">
        <v>16</v>
      </c>
      <c r="D2692" s="13" t="s">
        <v>19</v>
      </c>
      <c r="E2692" s="14"/>
      <c r="F2692" s="14"/>
      <c r="G2692" s="14"/>
      <c r="H2692" s="14"/>
      <c r="I2692" s="14"/>
      <c r="J2692" s="14"/>
      <c r="K2692" s="15">
        <f>K2708</f>
        <v>1</v>
      </c>
      <c r="L2692" s="16">
        <f>L2708</f>
        <v>19084.689999999999</v>
      </c>
      <c r="M2692" s="46">
        <f>M2708</f>
        <v>19084.689999999999</v>
      </c>
    </row>
    <row r="2693" spans="1:13" x14ac:dyDescent="0.25">
      <c r="A2693" s="17" t="s">
        <v>231</v>
      </c>
      <c r="B2693" s="18" t="s">
        <v>21</v>
      </c>
      <c r="C2693" s="18" t="s">
        <v>59</v>
      </c>
      <c r="D2693" s="19" t="s">
        <v>232</v>
      </c>
      <c r="E2693" s="20"/>
      <c r="F2693" s="20"/>
      <c r="G2693" s="20"/>
      <c r="H2693" s="20"/>
      <c r="I2693" s="20"/>
      <c r="J2693" s="20"/>
      <c r="K2693" s="21">
        <f>K2696</f>
        <v>0.4</v>
      </c>
      <c r="L2693" s="22">
        <f>L2696</f>
        <v>545.1</v>
      </c>
      <c r="M2693" s="47">
        <f>M2696</f>
        <v>218.04</v>
      </c>
    </row>
    <row r="2694" spans="1:13" ht="56.25" x14ac:dyDescent="0.25">
      <c r="A2694" s="20"/>
      <c r="B2694" s="20"/>
      <c r="C2694" s="20"/>
      <c r="D2694" s="19" t="s">
        <v>233</v>
      </c>
      <c r="E2694" s="20"/>
      <c r="F2694" s="20"/>
      <c r="G2694" s="20"/>
      <c r="H2694" s="20"/>
      <c r="I2694" s="20"/>
      <c r="J2694" s="20"/>
      <c r="K2694" s="20"/>
      <c r="L2694" s="20"/>
      <c r="M2694" s="48"/>
    </row>
    <row r="2695" spans="1:13" x14ac:dyDescent="0.25">
      <c r="A2695" s="20"/>
      <c r="B2695" s="20"/>
      <c r="C2695" s="20"/>
      <c r="D2695" s="23"/>
      <c r="E2695" s="18" t="s">
        <v>499</v>
      </c>
      <c r="F2695" s="24">
        <v>1</v>
      </c>
      <c r="G2695" s="25">
        <v>1.1499999999999999</v>
      </c>
      <c r="H2695" s="25">
        <v>0.35</v>
      </c>
      <c r="I2695" s="25">
        <v>0</v>
      </c>
      <c r="J2695" s="22">
        <f>OR(F2695&lt;&gt;0,G2695&lt;&gt;0,H2695&lt;&gt;0,I2695&lt;&gt;0)*(F2695 + (F2695 = 0))*(G2695 + (G2695 = 0))*(H2695 + (H2695 = 0))*(I2695 + (I2695 = 0))</f>
        <v>0.4</v>
      </c>
      <c r="K2695" s="20"/>
      <c r="L2695" s="20"/>
      <c r="M2695" s="48"/>
    </row>
    <row r="2696" spans="1:13" x14ac:dyDescent="0.25">
      <c r="A2696" s="20"/>
      <c r="B2696" s="20"/>
      <c r="C2696" s="20"/>
      <c r="D2696" s="23"/>
      <c r="E2696" s="20"/>
      <c r="F2696" s="20"/>
      <c r="G2696" s="20"/>
      <c r="H2696" s="20"/>
      <c r="I2696" s="20"/>
      <c r="J2696" s="26" t="s">
        <v>235</v>
      </c>
      <c r="K2696" s="27">
        <f>J2695</f>
        <v>0.4</v>
      </c>
      <c r="L2696" s="25">
        <v>545.1</v>
      </c>
      <c r="M2696" s="49">
        <f>ROUND(K2696*L2696,2)</f>
        <v>218.04</v>
      </c>
    </row>
    <row r="2697" spans="1:13" x14ac:dyDescent="0.25">
      <c r="A2697" s="29"/>
      <c r="B2697" s="29"/>
      <c r="C2697" s="29"/>
      <c r="D2697" s="30"/>
      <c r="E2697" s="29"/>
      <c r="F2697" s="29"/>
      <c r="G2697" s="29"/>
      <c r="H2697" s="29"/>
      <c r="I2697" s="29"/>
      <c r="J2697" s="29"/>
      <c r="K2697" s="29"/>
      <c r="L2697" s="29"/>
      <c r="M2697" s="50"/>
    </row>
    <row r="2698" spans="1:13" x14ac:dyDescent="0.25">
      <c r="A2698" s="17" t="s">
        <v>187</v>
      </c>
      <c r="B2698" s="18" t="s">
        <v>21</v>
      </c>
      <c r="C2698" s="18" t="s">
        <v>64</v>
      </c>
      <c r="D2698" s="19" t="s">
        <v>188</v>
      </c>
      <c r="E2698" s="20"/>
      <c r="F2698" s="20"/>
      <c r="G2698" s="20"/>
      <c r="H2698" s="20"/>
      <c r="I2698" s="20"/>
      <c r="J2698" s="20"/>
      <c r="K2698" s="21">
        <f>K2701</f>
        <v>1</v>
      </c>
      <c r="L2698" s="22">
        <f>L2701</f>
        <v>114.25</v>
      </c>
      <c r="M2698" s="47">
        <f>M2701</f>
        <v>114.25</v>
      </c>
    </row>
    <row r="2699" spans="1:13" ht="67.5" x14ac:dyDescent="0.25">
      <c r="A2699" s="20"/>
      <c r="B2699" s="20"/>
      <c r="C2699" s="20"/>
      <c r="D2699" s="19" t="s">
        <v>189</v>
      </c>
      <c r="E2699" s="20"/>
      <c r="F2699" s="20"/>
      <c r="G2699" s="20"/>
      <c r="H2699" s="20"/>
      <c r="I2699" s="20"/>
      <c r="J2699" s="20"/>
      <c r="K2699" s="20"/>
      <c r="L2699" s="20"/>
      <c r="M2699" s="48"/>
    </row>
    <row r="2700" spans="1:13" x14ac:dyDescent="0.25">
      <c r="A2700" s="20"/>
      <c r="B2700" s="20"/>
      <c r="C2700" s="20"/>
      <c r="D2700" s="23"/>
      <c r="E2700" s="18" t="s">
        <v>499</v>
      </c>
      <c r="F2700" s="24">
        <v>1</v>
      </c>
      <c r="G2700" s="25">
        <v>0</v>
      </c>
      <c r="H2700" s="25">
        <v>0</v>
      </c>
      <c r="I2700" s="25">
        <v>0</v>
      </c>
      <c r="J2700" s="22">
        <f>OR(F2700&lt;&gt;0,G2700&lt;&gt;0,H2700&lt;&gt;0,I2700&lt;&gt;0)*(F2700 + (F2700 = 0))*(G2700 + (G2700 = 0))*(H2700 + (H2700 = 0))*(I2700 + (I2700 = 0))</f>
        <v>1</v>
      </c>
      <c r="K2700" s="20"/>
      <c r="L2700" s="20"/>
      <c r="M2700" s="48"/>
    </row>
    <row r="2701" spans="1:13" x14ac:dyDescent="0.25">
      <c r="A2701" s="20"/>
      <c r="B2701" s="20"/>
      <c r="C2701" s="20"/>
      <c r="D2701" s="23"/>
      <c r="E2701" s="20"/>
      <c r="F2701" s="20"/>
      <c r="G2701" s="20"/>
      <c r="H2701" s="20"/>
      <c r="I2701" s="20"/>
      <c r="J2701" s="26" t="s">
        <v>190</v>
      </c>
      <c r="K2701" s="27">
        <f>J2700</f>
        <v>1</v>
      </c>
      <c r="L2701" s="25">
        <v>114.25</v>
      </c>
      <c r="M2701" s="49">
        <f>ROUND(K2701*L2701,2)</f>
        <v>114.25</v>
      </c>
    </row>
    <row r="2702" spans="1:13" x14ac:dyDescent="0.25">
      <c r="A2702" s="29"/>
      <c r="B2702" s="29"/>
      <c r="C2702" s="29"/>
      <c r="D2702" s="30"/>
      <c r="E2702" s="29"/>
      <c r="F2702" s="29"/>
      <c r="G2702" s="29"/>
      <c r="H2702" s="29"/>
      <c r="I2702" s="29"/>
      <c r="J2702" s="29"/>
      <c r="K2702" s="29"/>
      <c r="L2702" s="29"/>
      <c r="M2702" s="50"/>
    </row>
    <row r="2703" spans="1:13" x14ac:dyDescent="0.25">
      <c r="A2703" s="17" t="s">
        <v>685</v>
      </c>
      <c r="B2703" s="18" t="s">
        <v>21</v>
      </c>
      <c r="C2703" s="18" t="s">
        <v>59</v>
      </c>
      <c r="D2703" s="19" t="s">
        <v>686</v>
      </c>
      <c r="E2703" s="20"/>
      <c r="F2703" s="20"/>
      <c r="G2703" s="20"/>
      <c r="H2703" s="20"/>
      <c r="I2703" s="20"/>
      <c r="J2703" s="20"/>
      <c r="K2703" s="21">
        <f>K2706</f>
        <v>30</v>
      </c>
      <c r="L2703" s="22">
        <f>L2706</f>
        <v>625.08000000000004</v>
      </c>
      <c r="M2703" s="47">
        <f>M2706</f>
        <v>18752.400000000001</v>
      </c>
    </row>
    <row r="2704" spans="1:13" ht="56.25" x14ac:dyDescent="0.25">
      <c r="A2704" s="20"/>
      <c r="B2704" s="20"/>
      <c r="C2704" s="20"/>
      <c r="D2704" s="19" t="s">
        <v>687</v>
      </c>
      <c r="E2704" s="20"/>
      <c r="F2704" s="20"/>
      <c r="G2704" s="20"/>
      <c r="H2704" s="20"/>
      <c r="I2704" s="20"/>
      <c r="J2704" s="20"/>
      <c r="K2704" s="20"/>
      <c r="L2704" s="20"/>
      <c r="M2704" s="48"/>
    </row>
    <row r="2705" spans="1:13" x14ac:dyDescent="0.25">
      <c r="A2705" s="20"/>
      <c r="B2705" s="20"/>
      <c r="C2705" s="20"/>
      <c r="D2705" s="23"/>
      <c r="E2705" s="18" t="s">
        <v>16</v>
      </c>
      <c r="F2705" s="24">
        <v>30</v>
      </c>
      <c r="G2705" s="25">
        <v>0</v>
      </c>
      <c r="H2705" s="25">
        <v>0</v>
      </c>
      <c r="I2705" s="25">
        <v>0</v>
      </c>
      <c r="J2705" s="22">
        <f>OR(F2705&lt;&gt;0,G2705&lt;&gt;0,H2705&lt;&gt;0,I2705&lt;&gt;0)*(F2705 + (F2705 = 0))*(G2705 + (G2705 = 0))*(H2705 + (H2705 = 0))*(I2705 + (I2705 = 0))</f>
        <v>30</v>
      </c>
      <c r="K2705" s="20"/>
      <c r="L2705" s="20"/>
      <c r="M2705" s="48"/>
    </row>
    <row r="2706" spans="1:13" x14ac:dyDescent="0.25">
      <c r="A2706" s="20"/>
      <c r="B2706" s="20"/>
      <c r="C2706" s="20"/>
      <c r="D2706" s="23"/>
      <c r="E2706" s="20"/>
      <c r="F2706" s="20"/>
      <c r="G2706" s="20"/>
      <c r="H2706" s="20"/>
      <c r="I2706" s="20"/>
      <c r="J2706" s="26" t="s">
        <v>688</v>
      </c>
      <c r="K2706" s="27">
        <f>J2705</f>
        <v>30</v>
      </c>
      <c r="L2706" s="25">
        <v>625.08000000000004</v>
      </c>
      <c r="M2706" s="49">
        <f>ROUND(K2706*L2706,2)</f>
        <v>18752.400000000001</v>
      </c>
    </row>
    <row r="2707" spans="1:13" x14ac:dyDescent="0.25">
      <c r="A2707" s="29"/>
      <c r="B2707" s="29"/>
      <c r="C2707" s="29"/>
      <c r="D2707" s="30"/>
      <c r="E2707" s="29"/>
      <c r="F2707" s="29"/>
      <c r="G2707" s="29"/>
      <c r="H2707" s="29"/>
      <c r="I2707" s="29"/>
      <c r="J2707" s="29"/>
      <c r="K2707" s="29"/>
      <c r="L2707" s="29"/>
      <c r="M2707" s="50"/>
    </row>
    <row r="2708" spans="1:13" x14ac:dyDescent="0.25">
      <c r="A2708" s="20"/>
      <c r="B2708" s="20"/>
      <c r="C2708" s="20"/>
      <c r="D2708" s="23"/>
      <c r="E2708" s="20"/>
      <c r="F2708" s="20"/>
      <c r="G2708" s="20"/>
      <c r="H2708" s="20"/>
      <c r="I2708" s="20"/>
      <c r="J2708" s="26" t="s">
        <v>689</v>
      </c>
      <c r="K2708" s="31">
        <v>1</v>
      </c>
      <c r="L2708" s="28">
        <f>M2693+M2698+M2703</f>
        <v>19084.689999999999</v>
      </c>
      <c r="M2708" s="49">
        <f>ROUND(K2708*L2708,2)</f>
        <v>19084.689999999999</v>
      </c>
    </row>
    <row r="2709" spans="1:13" x14ac:dyDescent="0.25">
      <c r="A2709" s="29"/>
      <c r="B2709" s="29"/>
      <c r="C2709" s="29"/>
      <c r="D2709" s="30"/>
      <c r="E2709" s="29"/>
      <c r="F2709" s="29"/>
      <c r="G2709" s="29"/>
      <c r="H2709" s="29"/>
      <c r="I2709" s="29"/>
      <c r="J2709" s="29"/>
      <c r="K2709" s="29"/>
      <c r="L2709" s="29"/>
      <c r="M2709" s="50"/>
    </row>
    <row r="2710" spans="1:13" x14ac:dyDescent="0.25">
      <c r="A2710" s="20"/>
      <c r="B2710" s="20"/>
      <c r="C2710" s="20"/>
      <c r="D2710" s="23"/>
      <c r="E2710" s="20"/>
      <c r="F2710" s="20"/>
      <c r="G2710" s="20"/>
      <c r="H2710" s="20"/>
      <c r="I2710" s="20"/>
      <c r="J2710" s="26" t="s">
        <v>690</v>
      </c>
      <c r="K2710" s="32">
        <v>1</v>
      </c>
      <c r="L2710" s="28">
        <f>M2692</f>
        <v>19084.689999999999</v>
      </c>
      <c r="M2710" s="49">
        <f>ROUND(K2710*L2710,2)</f>
        <v>19084.689999999999</v>
      </c>
    </row>
    <row r="2711" spans="1:13" x14ac:dyDescent="0.25">
      <c r="A2711" s="29"/>
      <c r="B2711" s="29"/>
      <c r="C2711" s="29"/>
      <c r="D2711" s="30"/>
      <c r="E2711" s="29"/>
      <c r="F2711" s="29"/>
      <c r="G2711" s="29"/>
      <c r="H2711" s="29"/>
      <c r="I2711" s="29"/>
      <c r="J2711" s="29"/>
      <c r="K2711" s="29"/>
      <c r="L2711" s="29"/>
      <c r="M2711" s="50"/>
    </row>
    <row r="2712" spans="1:13" collapsed="1" x14ac:dyDescent="0.25">
      <c r="A2712" s="7" t="s">
        <v>691</v>
      </c>
      <c r="B2712" s="7" t="s">
        <v>15</v>
      </c>
      <c r="C2712" s="7" t="s">
        <v>16</v>
      </c>
      <c r="D2712" s="8" t="s">
        <v>692</v>
      </c>
      <c r="E2712" s="9"/>
      <c r="F2712" s="9"/>
      <c r="G2712" s="9"/>
      <c r="H2712" s="9"/>
      <c r="I2712" s="9"/>
      <c r="J2712" s="9"/>
      <c r="K2712" s="33">
        <v>1</v>
      </c>
      <c r="L2712" s="34">
        <v>0</v>
      </c>
      <c r="M2712" s="45">
        <f>ROUND(K2712*L2712,2)</f>
        <v>0</v>
      </c>
    </row>
    <row r="2713" spans="1:13" x14ac:dyDescent="0.25">
      <c r="A2713" s="29"/>
      <c r="B2713" s="29"/>
      <c r="C2713" s="29"/>
      <c r="D2713" s="30"/>
      <c r="E2713" s="29"/>
      <c r="F2713" s="29"/>
      <c r="G2713" s="29"/>
      <c r="H2713" s="29"/>
      <c r="I2713" s="29"/>
      <c r="J2713" s="29"/>
      <c r="K2713" s="29"/>
      <c r="L2713" s="29"/>
      <c r="M2713" s="50"/>
    </row>
    <row r="2714" spans="1:13" x14ac:dyDescent="0.25">
      <c r="A2714" s="29"/>
      <c r="B2714" s="29"/>
      <c r="C2714" s="29"/>
      <c r="D2714" s="30"/>
      <c r="E2714" s="29"/>
      <c r="F2714" s="29"/>
      <c r="G2714" s="29"/>
      <c r="H2714" s="29"/>
      <c r="I2714" s="29"/>
      <c r="J2714" s="29"/>
      <c r="K2714" s="29"/>
      <c r="L2714" s="29"/>
      <c r="M2714" s="50"/>
    </row>
    <row r="2715" spans="1:13" collapsed="1" x14ac:dyDescent="0.25">
      <c r="A2715" s="7" t="s">
        <v>693</v>
      </c>
      <c r="B2715" s="7" t="s">
        <v>15</v>
      </c>
      <c r="C2715" s="7" t="s">
        <v>16</v>
      </c>
      <c r="D2715" s="8" t="s">
        <v>694</v>
      </c>
      <c r="E2715" s="9"/>
      <c r="F2715" s="9"/>
      <c r="G2715" s="9"/>
      <c r="H2715" s="9"/>
      <c r="I2715" s="9"/>
      <c r="J2715" s="9"/>
      <c r="K2715" s="10">
        <f>K2724</f>
        <v>1</v>
      </c>
      <c r="L2715" s="11">
        <f>L2724</f>
        <v>18752.400000000001</v>
      </c>
      <c r="M2715" s="45">
        <f>M2724</f>
        <v>18752.400000000001</v>
      </c>
    </row>
    <row r="2716" spans="1:13" x14ac:dyDescent="0.25">
      <c r="A2716" s="12" t="s">
        <v>695</v>
      </c>
      <c r="B2716" s="12" t="s">
        <v>15</v>
      </c>
      <c r="C2716" s="12" t="s">
        <v>16</v>
      </c>
      <c r="D2716" s="13" t="s">
        <v>19</v>
      </c>
      <c r="E2716" s="14"/>
      <c r="F2716" s="14"/>
      <c r="G2716" s="14"/>
      <c r="H2716" s="14"/>
      <c r="I2716" s="14"/>
      <c r="J2716" s="14"/>
      <c r="K2716" s="15">
        <f>K2722</f>
        <v>1</v>
      </c>
      <c r="L2716" s="16">
        <f>L2722</f>
        <v>18752.400000000001</v>
      </c>
      <c r="M2716" s="46">
        <f>M2722</f>
        <v>18752.400000000001</v>
      </c>
    </row>
    <row r="2717" spans="1:13" x14ac:dyDescent="0.25">
      <c r="A2717" s="17" t="s">
        <v>685</v>
      </c>
      <c r="B2717" s="18" t="s">
        <v>21</v>
      </c>
      <c r="C2717" s="18" t="s">
        <v>59</v>
      </c>
      <c r="D2717" s="19" t="s">
        <v>686</v>
      </c>
      <c r="E2717" s="20"/>
      <c r="F2717" s="20"/>
      <c r="G2717" s="20"/>
      <c r="H2717" s="20"/>
      <c r="I2717" s="20"/>
      <c r="J2717" s="20"/>
      <c r="K2717" s="21">
        <f>K2720</f>
        <v>30</v>
      </c>
      <c r="L2717" s="22">
        <f>L2720</f>
        <v>625.08000000000004</v>
      </c>
      <c r="M2717" s="47">
        <f>M2720</f>
        <v>18752.400000000001</v>
      </c>
    </row>
    <row r="2718" spans="1:13" ht="56.25" x14ac:dyDescent="0.25">
      <c r="A2718" s="20"/>
      <c r="B2718" s="20"/>
      <c r="C2718" s="20"/>
      <c r="D2718" s="19" t="s">
        <v>687</v>
      </c>
      <c r="E2718" s="20"/>
      <c r="F2718" s="20"/>
      <c r="G2718" s="20"/>
      <c r="H2718" s="20"/>
      <c r="I2718" s="20"/>
      <c r="J2718" s="20"/>
      <c r="K2718" s="20"/>
      <c r="L2718" s="20"/>
      <c r="M2718" s="48"/>
    </row>
    <row r="2719" spans="1:13" x14ac:dyDescent="0.25">
      <c r="A2719" s="20"/>
      <c r="B2719" s="20"/>
      <c r="C2719" s="20"/>
      <c r="D2719" s="23"/>
      <c r="E2719" s="18" t="s">
        <v>32</v>
      </c>
      <c r="F2719" s="24">
        <v>1</v>
      </c>
      <c r="G2719" s="25">
        <v>30</v>
      </c>
      <c r="H2719" s="25">
        <v>0</v>
      </c>
      <c r="I2719" s="25">
        <v>0</v>
      </c>
      <c r="J2719" s="22">
        <f>OR(F2719&lt;&gt;0,G2719&lt;&gt;0,H2719&lt;&gt;0,I2719&lt;&gt;0)*(F2719 + (F2719 = 0))*(G2719 + (G2719 = 0))*(H2719 + (H2719 = 0))*(I2719 + (I2719 = 0))</f>
        <v>30</v>
      </c>
      <c r="K2719" s="20"/>
      <c r="L2719" s="20"/>
      <c r="M2719" s="48"/>
    </row>
    <row r="2720" spans="1:13" x14ac:dyDescent="0.25">
      <c r="A2720" s="20"/>
      <c r="B2720" s="20"/>
      <c r="C2720" s="20"/>
      <c r="D2720" s="23"/>
      <c r="E2720" s="20"/>
      <c r="F2720" s="20"/>
      <c r="G2720" s="20"/>
      <c r="H2720" s="20"/>
      <c r="I2720" s="20"/>
      <c r="J2720" s="26" t="s">
        <v>688</v>
      </c>
      <c r="K2720" s="27">
        <f>J2719</f>
        <v>30</v>
      </c>
      <c r="L2720" s="25">
        <v>625.08000000000004</v>
      </c>
      <c r="M2720" s="49">
        <f>ROUND(K2720*L2720,2)</f>
        <v>18752.400000000001</v>
      </c>
    </row>
    <row r="2721" spans="1:13" x14ac:dyDescent="0.25">
      <c r="A2721" s="29"/>
      <c r="B2721" s="29"/>
      <c r="C2721" s="29"/>
      <c r="D2721" s="30"/>
      <c r="E2721" s="29"/>
      <c r="F2721" s="29"/>
      <c r="G2721" s="29"/>
      <c r="H2721" s="29"/>
      <c r="I2721" s="29"/>
      <c r="J2721" s="29"/>
      <c r="K2721" s="29"/>
      <c r="L2721" s="29"/>
      <c r="M2721" s="50"/>
    </row>
    <row r="2722" spans="1:13" x14ac:dyDescent="0.25">
      <c r="A2722" s="20"/>
      <c r="B2722" s="20"/>
      <c r="C2722" s="20"/>
      <c r="D2722" s="23"/>
      <c r="E2722" s="20"/>
      <c r="F2722" s="20"/>
      <c r="G2722" s="20"/>
      <c r="H2722" s="20"/>
      <c r="I2722" s="20"/>
      <c r="J2722" s="26" t="s">
        <v>696</v>
      </c>
      <c r="K2722" s="31">
        <v>1</v>
      </c>
      <c r="L2722" s="28">
        <f>M2717</f>
        <v>18752.400000000001</v>
      </c>
      <c r="M2722" s="49">
        <f>ROUND(K2722*L2722,2)</f>
        <v>18752.400000000001</v>
      </c>
    </row>
    <row r="2723" spans="1:13" x14ac:dyDescent="0.25">
      <c r="A2723" s="29"/>
      <c r="B2723" s="29"/>
      <c r="C2723" s="29"/>
      <c r="D2723" s="30"/>
      <c r="E2723" s="29"/>
      <c r="F2723" s="29"/>
      <c r="G2723" s="29"/>
      <c r="H2723" s="29"/>
      <c r="I2723" s="29"/>
      <c r="J2723" s="29"/>
      <c r="K2723" s="29"/>
      <c r="L2723" s="29"/>
      <c r="M2723" s="50"/>
    </row>
    <row r="2724" spans="1:13" x14ac:dyDescent="0.25">
      <c r="A2724" s="20"/>
      <c r="B2724" s="20"/>
      <c r="C2724" s="20"/>
      <c r="D2724" s="23"/>
      <c r="E2724" s="20"/>
      <c r="F2724" s="20"/>
      <c r="G2724" s="20"/>
      <c r="H2724" s="20"/>
      <c r="I2724" s="20"/>
      <c r="J2724" s="26" t="s">
        <v>697</v>
      </c>
      <c r="K2724" s="32">
        <v>1</v>
      </c>
      <c r="L2724" s="28">
        <f>M2716</f>
        <v>18752.400000000001</v>
      </c>
      <c r="M2724" s="49">
        <f>ROUND(K2724*L2724,2)</f>
        <v>18752.400000000001</v>
      </c>
    </row>
    <row r="2725" spans="1:13" x14ac:dyDescent="0.25">
      <c r="A2725" s="29"/>
      <c r="B2725" s="29"/>
      <c r="C2725" s="29"/>
      <c r="D2725" s="30"/>
      <c r="E2725" s="29"/>
      <c r="F2725" s="29"/>
      <c r="G2725" s="29"/>
      <c r="H2725" s="29"/>
      <c r="I2725" s="29"/>
      <c r="J2725" s="29"/>
      <c r="K2725" s="29"/>
      <c r="L2725" s="29"/>
      <c r="M2725" s="50"/>
    </row>
    <row r="2726" spans="1:13" collapsed="1" x14ac:dyDescent="0.25">
      <c r="A2726" s="7" t="s">
        <v>698</v>
      </c>
      <c r="B2726" s="7" t="s">
        <v>15</v>
      </c>
      <c r="C2726" s="7" t="s">
        <v>16</v>
      </c>
      <c r="D2726" s="8" t="s">
        <v>699</v>
      </c>
      <c r="E2726" s="9"/>
      <c r="F2726" s="9"/>
      <c r="G2726" s="9"/>
      <c r="H2726" s="9"/>
      <c r="I2726" s="9"/>
      <c r="J2726" s="9"/>
      <c r="K2726" s="33">
        <v>1</v>
      </c>
      <c r="L2726" s="34">
        <v>0</v>
      </c>
      <c r="M2726" s="45">
        <f t="shared" ref="M2726:M2744" si="20">ROUND(K2726*L2726,2)</f>
        <v>0</v>
      </c>
    </row>
    <row r="2727" spans="1:13" x14ac:dyDescent="0.25">
      <c r="A2727" s="29"/>
      <c r="B2727" s="29"/>
      <c r="C2727" s="29"/>
      <c r="D2727" s="30"/>
      <c r="E2727" s="29"/>
      <c r="F2727" s="29"/>
      <c r="G2727" s="29"/>
      <c r="H2727" s="29"/>
      <c r="I2727" s="29"/>
      <c r="J2727" s="29"/>
      <c r="K2727" s="29"/>
      <c r="L2727" s="29"/>
      <c r="M2727" s="50"/>
    </row>
    <row r="2728" spans="1:13" x14ac:dyDescent="0.25">
      <c r="A2728" s="29"/>
      <c r="B2728" s="29"/>
      <c r="C2728" s="29"/>
      <c r="D2728" s="30"/>
      <c r="E2728" s="29"/>
      <c r="F2728" s="29"/>
      <c r="G2728" s="29"/>
      <c r="H2728" s="29"/>
      <c r="I2728" s="29"/>
      <c r="J2728" s="29"/>
      <c r="K2728" s="29"/>
      <c r="L2728" s="29"/>
      <c r="M2728" s="50"/>
    </row>
    <row r="2729" spans="1:13" collapsed="1" x14ac:dyDescent="0.25">
      <c r="A2729" s="7" t="s">
        <v>700</v>
      </c>
      <c r="B2729" s="7" t="s">
        <v>15</v>
      </c>
      <c r="C2729" s="7" t="s">
        <v>16</v>
      </c>
      <c r="D2729" s="8" t="s">
        <v>701</v>
      </c>
      <c r="E2729" s="9"/>
      <c r="F2729" s="9"/>
      <c r="G2729" s="9"/>
      <c r="H2729" s="9"/>
      <c r="I2729" s="9"/>
      <c r="J2729" s="9"/>
      <c r="K2729" s="33">
        <v>1</v>
      </c>
      <c r="L2729" s="34">
        <v>0</v>
      </c>
      <c r="M2729" s="45">
        <f t="shared" si="20"/>
        <v>0</v>
      </c>
    </row>
    <row r="2730" spans="1:13" x14ac:dyDescent="0.25">
      <c r="A2730" s="29"/>
      <c r="B2730" s="29"/>
      <c r="C2730" s="29"/>
      <c r="D2730" s="30"/>
      <c r="E2730" s="29"/>
      <c r="F2730" s="29"/>
      <c r="G2730" s="29"/>
      <c r="H2730" s="29"/>
      <c r="I2730" s="29"/>
      <c r="J2730" s="29"/>
      <c r="K2730" s="29"/>
      <c r="L2730" s="29"/>
      <c r="M2730" s="50"/>
    </row>
    <row r="2731" spans="1:13" x14ac:dyDescent="0.25">
      <c r="A2731" s="29"/>
      <c r="B2731" s="29"/>
      <c r="C2731" s="29"/>
      <c r="D2731" s="30"/>
      <c r="E2731" s="29"/>
      <c r="F2731" s="29"/>
      <c r="G2731" s="29"/>
      <c r="H2731" s="29"/>
      <c r="I2731" s="29"/>
      <c r="J2731" s="29"/>
      <c r="K2731" s="29"/>
      <c r="L2731" s="29"/>
      <c r="M2731" s="50"/>
    </row>
    <row r="2732" spans="1:13" collapsed="1" x14ac:dyDescent="0.25">
      <c r="A2732" s="7" t="s">
        <v>702</v>
      </c>
      <c r="B2732" s="7" t="s">
        <v>15</v>
      </c>
      <c r="C2732" s="7" t="s">
        <v>16</v>
      </c>
      <c r="D2732" s="8" t="s">
        <v>703</v>
      </c>
      <c r="E2732" s="9"/>
      <c r="F2732" s="9"/>
      <c r="G2732" s="9"/>
      <c r="H2732" s="9"/>
      <c r="I2732" s="9"/>
      <c r="J2732" s="9"/>
      <c r="K2732" s="33">
        <v>1</v>
      </c>
      <c r="L2732" s="34">
        <v>0</v>
      </c>
      <c r="M2732" s="45">
        <f t="shared" si="20"/>
        <v>0</v>
      </c>
    </row>
    <row r="2733" spans="1:13" x14ac:dyDescent="0.25">
      <c r="A2733" s="29"/>
      <c r="B2733" s="29"/>
      <c r="C2733" s="29"/>
      <c r="D2733" s="30"/>
      <c r="E2733" s="29"/>
      <c r="F2733" s="29"/>
      <c r="G2733" s="29"/>
      <c r="H2733" s="29"/>
      <c r="I2733" s="29"/>
      <c r="J2733" s="29"/>
      <c r="K2733" s="29"/>
      <c r="L2733" s="29"/>
      <c r="M2733" s="50"/>
    </row>
    <row r="2734" spans="1:13" x14ac:dyDescent="0.25">
      <c r="A2734" s="29"/>
      <c r="B2734" s="29"/>
      <c r="C2734" s="29"/>
      <c r="D2734" s="30"/>
      <c r="E2734" s="29"/>
      <c r="F2734" s="29"/>
      <c r="G2734" s="29"/>
      <c r="H2734" s="29"/>
      <c r="I2734" s="29"/>
      <c r="J2734" s="29"/>
      <c r="K2734" s="29"/>
      <c r="L2734" s="29"/>
      <c r="M2734" s="50"/>
    </row>
    <row r="2735" spans="1:13" collapsed="1" x14ac:dyDescent="0.25">
      <c r="A2735" s="7" t="s">
        <v>704</v>
      </c>
      <c r="B2735" s="7" t="s">
        <v>15</v>
      </c>
      <c r="C2735" s="7" t="s">
        <v>16</v>
      </c>
      <c r="D2735" s="8" t="s">
        <v>705</v>
      </c>
      <c r="E2735" s="9"/>
      <c r="F2735" s="9"/>
      <c r="G2735" s="9"/>
      <c r="H2735" s="9"/>
      <c r="I2735" s="9"/>
      <c r="J2735" s="9"/>
      <c r="K2735" s="33">
        <v>1</v>
      </c>
      <c r="L2735" s="34">
        <v>0</v>
      </c>
      <c r="M2735" s="45">
        <f t="shared" si="20"/>
        <v>0</v>
      </c>
    </row>
    <row r="2736" spans="1:13" x14ac:dyDescent="0.25">
      <c r="A2736" s="29"/>
      <c r="B2736" s="29"/>
      <c r="C2736" s="29"/>
      <c r="D2736" s="30"/>
      <c r="E2736" s="29"/>
      <c r="F2736" s="29"/>
      <c r="G2736" s="29"/>
      <c r="H2736" s="29"/>
      <c r="I2736" s="29"/>
      <c r="J2736" s="29"/>
      <c r="K2736" s="29"/>
      <c r="L2736" s="29"/>
      <c r="M2736" s="50"/>
    </row>
    <row r="2737" spans="1:13" x14ac:dyDescent="0.25">
      <c r="A2737" s="29"/>
      <c r="B2737" s="29"/>
      <c r="C2737" s="29"/>
      <c r="D2737" s="30"/>
      <c r="E2737" s="29"/>
      <c r="F2737" s="29"/>
      <c r="G2737" s="29"/>
      <c r="H2737" s="29"/>
      <c r="I2737" s="29"/>
      <c r="J2737" s="29"/>
      <c r="K2737" s="29"/>
      <c r="L2737" s="29"/>
      <c r="M2737" s="50"/>
    </row>
    <row r="2738" spans="1:13" collapsed="1" x14ac:dyDescent="0.25">
      <c r="A2738" s="7" t="s">
        <v>706</v>
      </c>
      <c r="B2738" s="7" t="s">
        <v>15</v>
      </c>
      <c r="C2738" s="7" t="s">
        <v>16</v>
      </c>
      <c r="D2738" s="8" t="s">
        <v>707</v>
      </c>
      <c r="E2738" s="9"/>
      <c r="F2738" s="9"/>
      <c r="G2738" s="9"/>
      <c r="H2738" s="9"/>
      <c r="I2738" s="9"/>
      <c r="J2738" s="9"/>
      <c r="K2738" s="33">
        <v>1</v>
      </c>
      <c r="L2738" s="34">
        <v>0</v>
      </c>
      <c r="M2738" s="45">
        <f t="shared" si="20"/>
        <v>0</v>
      </c>
    </row>
    <row r="2739" spans="1:13" x14ac:dyDescent="0.25">
      <c r="A2739" s="29"/>
      <c r="B2739" s="29"/>
      <c r="C2739" s="29"/>
      <c r="D2739" s="30"/>
      <c r="E2739" s="29"/>
      <c r="F2739" s="29"/>
      <c r="G2739" s="29"/>
      <c r="H2739" s="29"/>
      <c r="I2739" s="29"/>
      <c r="J2739" s="29"/>
      <c r="K2739" s="29"/>
      <c r="L2739" s="29"/>
      <c r="M2739" s="50"/>
    </row>
    <row r="2740" spans="1:13" x14ac:dyDescent="0.25">
      <c r="A2740" s="29"/>
      <c r="B2740" s="29"/>
      <c r="C2740" s="29"/>
      <c r="D2740" s="30"/>
      <c r="E2740" s="29"/>
      <c r="F2740" s="29"/>
      <c r="G2740" s="29"/>
      <c r="H2740" s="29"/>
      <c r="I2740" s="29"/>
      <c r="J2740" s="29"/>
      <c r="K2740" s="29"/>
      <c r="L2740" s="29"/>
      <c r="M2740" s="50"/>
    </row>
    <row r="2741" spans="1:13" collapsed="1" x14ac:dyDescent="0.25">
      <c r="A2741" s="7" t="s">
        <v>708</v>
      </c>
      <c r="B2741" s="7" t="s">
        <v>15</v>
      </c>
      <c r="C2741" s="7" t="s">
        <v>16</v>
      </c>
      <c r="D2741" s="8" t="s">
        <v>709</v>
      </c>
      <c r="E2741" s="9"/>
      <c r="F2741" s="9"/>
      <c r="G2741" s="9"/>
      <c r="H2741" s="9"/>
      <c r="I2741" s="9"/>
      <c r="J2741" s="9"/>
      <c r="K2741" s="33">
        <v>1</v>
      </c>
      <c r="L2741" s="34">
        <v>0</v>
      </c>
      <c r="M2741" s="45">
        <f t="shared" si="20"/>
        <v>0</v>
      </c>
    </row>
    <row r="2742" spans="1:13" x14ac:dyDescent="0.25">
      <c r="A2742" s="29"/>
      <c r="B2742" s="29"/>
      <c r="C2742" s="29"/>
      <c r="D2742" s="30"/>
      <c r="E2742" s="29"/>
      <c r="F2742" s="29"/>
      <c r="G2742" s="29"/>
      <c r="H2742" s="29"/>
      <c r="I2742" s="29"/>
      <c r="J2742" s="29"/>
      <c r="K2742" s="29"/>
      <c r="L2742" s="29"/>
      <c r="M2742" s="50"/>
    </row>
    <row r="2743" spans="1:13" x14ac:dyDescent="0.25">
      <c r="A2743" s="29"/>
      <c r="B2743" s="29"/>
      <c r="C2743" s="29"/>
      <c r="D2743" s="30"/>
      <c r="E2743" s="29"/>
      <c r="F2743" s="29"/>
      <c r="G2743" s="29"/>
      <c r="H2743" s="29"/>
      <c r="I2743" s="29"/>
      <c r="J2743" s="29"/>
      <c r="K2743" s="29"/>
      <c r="L2743" s="29"/>
      <c r="M2743" s="50"/>
    </row>
    <row r="2744" spans="1:13" collapsed="1" x14ac:dyDescent="0.25">
      <c r="A2744" s="7" t="s">
        <v>710</v>
      </c>
      <c r="B2744" s="7" t="s">
        <v>15</v>
      </c>
      <c r="C2744" s="7" t="s">
        <v>16</v>
      </c>
      <c r="D2744" s="8" t="s">
        <v>578</v>
      </c>
      <c r="E2744" s="9"/>
      <c r="F2744" s="9"/>
      <c r="G2744" s="9"/>
      <c r="H2744" s="9"/>
      <c r="I2744" s="9"/>
      <c r="J2744" s="9"/>
      <c r="K2744" s="33">
        <v>1</v>
      </c>
      <c r="L2744" s="34">
        <v>0</v>
      </c>
      <c r="M2744" s="45">
        <f t="shared" si="20"/>
        <v>0</v>
      </c>
    </row>
    <row r="2745" spans="1:13" x14ac:dyDescent="0.25">
      <c r="A2745" s="29"/>
      <c r="B2745" s="29"/>
      <c r="C2745" s="29"/>
      <c r="D2745" s="30"/>
      <c r="E2745" s="29"/>
      <c r="F2745" s="29"/>
      <c r="G2745" s="29"/>
      <c r="H2745" s="29"/>
      <c r="I2745" s="29"/>
      <c r="J2745" s="29"/>
      <c r="K2745" s="29"/>
      <c r="L2745" s="29"/>
      <c r="M2745" s="50"/>
    </row>
    <row r="2746" spans="1:13" x14ac:dyDescent="0.25">
      <c r="A2746" s="29"/>
      <c r="B2746" s="29"/>
      <c r="C2746" s="29"/>
      <c r="D2746" s="30"/>
      <c r="E2746" s="29"/>
      <c r="F2746" s="29"/>
      <c r="G2746" s="29"/>
      <c r="H2746" s="29"/>
      <c r="I2746" s="29"/>
      <c r="J2746" s="29"/>
      <c r="K2746" s="29"/>
      <c r="L2746" s="29"/>
      <c r="M2746" s="50"/>
    </row>
    <row r="2747" spans="1:13" collapsed="1" x14ac:dyDescent="0.25">
      <c r="A2747" s="7" t="s">
        <v>711</v>
      </c>
      <c r="B2747" s="7" t="s">
        <v>15</v>
      </c>
      <c r="C2747" s="7" t="s">
        <v>16</v>
      </c>
      <c r="D2747" s="8" t="s">
        <v>619</v>
      </c>
      <c r="E2747" s="9"/>
      <c r="F2747" s="9"/>
      <c r="G2747" s="9"/>
      <c r="H2747" s="9"/>
      <c r="I2747" s="9"/>
      <c r="J2747" s="9"/>
      <c r="K2747" s="10">
        <f>K2818</f>
        <v>1</v>
      </c>
      <c r="L2747" s="11">
        <f>L2818</f>
        <v>3330.21</v>
      </c>
      <c r="M2747" s="45">
        <f>M2818</f>
        <v>3330.21</v>
      </c>
    </row>
    <row r="2748" spans="1:13" x14ac:dyDescent="0.25">
      <c r="A2748" s="12" t="s">
        <v>712</v>
      </c>
      <c r="B2748" s="12" t="s">
        <v>15</v>
      </c>
      <c r="C2748" s="12" t="s">
        <v>16</v>
      </c>
      <c r="D2748" s="13" t="s">
        <v>19</v>
      </c>
      <c r="E2748" s="14"/>
      <c r="F2748" s="14"/>
      <c r="G2748" s="14"/>
      <c r="H2748" s="14"/>
      <c r="I2748" s="14"/>
      <c r="J2748" s="14"/>
      <c r="K2748" s="15">
        <f>K2816</f>
        <v>1</v>
      </c>
      <c r="L2748" s="16">
        <f>L2816</f>
        <v>3330.21</v>
      </c>
      <c r="M2748" s="46">
        <f>M2816</f>
        <v>3330.21</v>
      </c>
    </row>
    <row r="2749" spans="1:13" ht="22.5" x14ac:dyDescent="0.25">
      <c r="A2749" s="17" t="s">
        <v>88</v>
      </c>
      <c r="B2749" s="18" t="s">
        <v>21</v>
      </c>
      <c r="C2749" s="18" t="s">
        <v>59</v>
      </c>
      <c r="D2749" s="19" t="s">
        <v>89</v>
      </c>
      <c r="E2749" s="20"/>
      <c r="F2749" s="20"/>
      <c r="G2749" s="20"/>
      <c r="H2749" s="20"/>
      <c r="I2749" s="20"/>
      <c r="J2749" s="20"/>
      <c r="K2749" s="21">
        <f>K2755</f>
        <v>0.69</v>
      </c>
      <c r="L2749" s="22">
        <f>L2755</f>
        <v>340.51</v>
      </c>
      <c r="M2749" s="47">
        <f>M2755</f>
        <v>234.95</v>
      </c>
    </row>
    <row r="2750" spans="1:13" ht="78.75" x14ac:dyDescent="0.25">
      <c r="A2750" s="20"/>
      <c r="B2750" s="20"/>
      <c r="C2750" s="20"/>
      <c r="D2750" s="19" t="s">
        <v>90</v>
      </c>
      <c r="E2750" s="20"/>
      <c r="F2750" s="20"/>
      <c r="G2750" s="20"/>
      <c r="H2750" s="20"/>
      <c r="I2750" s="20"/>
      <c r="J2750" s="20"/>
      <c r="K2750" s="20"/>
      <c r="L2750" s="20"/>
      <c r="M2750" s="48"/>
    </row>
    <row r="2751" spans="1:13" x14ac:dyDescent="0.25">
      <c r="A2751" s="20"/>
      <c r="B2751" s="20"/>
      <c r="C2751" s="20"/>
      <c r="D2751" s="23"/>
      <c r="E2751" s="18" t="s">
        <v>580</v>
      </c>
      <c r="F2751" s="24">
        <v>2</v>
      </c>
      <c r="G2751" s="25">
        <v>0.52</v>
      </c>
      <c r="H2751" s="25">
        <v>0.19</v>
      </c>
      <c r="I2751" s="25">
        <v>0</v>
      </c>
      <c r="J2751" s="22">
        <f>OR(F2751&lt;&gt;0,G2751&lt;&gt;0,H2751&lt;&gt;0,I2751&lt;&gt;0)*(F2751 + (F2751 = 0))*(G2751 + (G2751 = 0))*(H2751 + (H2751 = 0))*(I2751 + (I2751 = 0))</f>
        <v>0.2</v>
      </c>
      <c r="K2751" s="20"/>
      <c r="L2751" s="20"/>
      <c r="M2751" s="48"/>
    </row>
    <row r="2752" spans="1:13" x14ac:dyDescent="0.25">
      <c r="A2752" s="20"/>
      <c r="B2752" s="20"/>
      <c r="C2752" s="20"/>
      <c r="D2752" s="23"/>
      <c r="E2752" s="18" t="s">
        <v>713</v>
      </c>
      <c r="F2752" s="24">
        <v>2</v>
      </c>
      <c r="G2752" s="25">
        <v>0.46</v>
      </c>
      <c r="H2752" s="25">
        <v>0.17</v>
      </c>
      <c r="I2752" s="25">
        <v>0</v>
      </c>
      <c r="J2752" s="22">
        <f>OR(F2752&lt;&gt;0,G2752&lt;&gt;0,H2752&lt;&gt;0,I2752&lt;&gt;0)*(F2752 + (F2752 = 0))*(G2752 + (G2752 = 0))*(H2752 + (H2752 = 0))*(I2752 + (I2752 = 0))</f>
        <v>0.16</v>
      </c>
      <c r="K2752" s="20"/>
      <c r="L2752" s="20"/>
      <c r="M2752" s="48"/>
    </row>
    <row r="2753" spans="1:13" x14ac:dyDescent="0.25">
      <c r="A2753" s="20"/>
      <c r="B2753" s="20"/>
      <c r="C2753" s="20"/>
      <c r="D2753" s="23"/>
      <c r="E2753" s="18" t="s">
        <v>714</v>
      </c>
      <c r="F2753" s="24">
        <v>2</v>
      </c>
      <c r="G2753" s="25">
        <v>0.5</v>
      </c>
      <c r="H2753" s="25">
        <v>0.3</v>
      </c>
      <c r="I2753" s="25">
        <v>0</v>
      </c>
      <c r="J2753" s="22">
        <f>OR(F2753&lt;&gt;0,G2753&lt;&gt;0,H2753&lt;&gt;0,I2753&lt;&gt;0)*(F2753 + (F2753 = 0))*(G2753 + (G2753 = 0))*(H2753 + (H2753 = 0))*(I2753 + (I2753 = 0))</f>
        <v>0.3</v>
      </c>
      <c r="K2753" s="20"/>
      <c r="L2753" s="20"/>
      <c r="M2753" s="48"/>
    </row>
    <row r="2754" spans="1:13" x14ac:dyDescent="0.25">
      <c r="A2754" s="20"/>
      <c r="B2754" s="20"/>
      <c r="C2754" s="20"/>
      <c r="D2754" s="23"/>
      <c r="E2754" s="18" t="s">
        <v>326</v>
      </c>
      <c r="F2754" s="24">
        <v>1</v>
      </c>
      <c r="G2754" s="25">
        <v>0.3</v>
      </c>
      <c r="H2754" s="25">
        <v>0.1</v>
      </c>
      <c r="I2754" s="25">
        <v>0</v>
      </c>
      <c r="J2754" s="22">
        <f>OR(F2754&lt;&gt;0,G2754&lt;&gt;0,H2754&lt;&gt;0,I2754&lt;&gt;0)*(F2754 + (F2754 = 0))*(G2754 + (G2754 = 0))*(H2754 + (H2754 = 0))*(I2754 + (I2754 = 0))</f>
        <v>0.03</v>
      </c>
      <c r="K2754" s="20"/>
      <c r="L2754" s="20"/>
      <c r="M2754" s="48"/>
    </row>
    <row r="2755" spans="1:13" x14ac:dyDescent="0.25">
      <c r="A2755" s="20"/>
      <c r="B2755" s="20"/>
      <c r="C2755" s="20"/>
      <c r="D2755" s="23"/>
      <c r="E2755" s="20"/>
      <c r="F2755" s="20"/>
      <c r="G2755" s="20"/>
      <c r="H2755" s="20"/>
      <c r="I2755" s="20"/>
      <c r="J2755" s="26" t="s">
        <v>92</v>
      </c>
      <c r="K2755" s="27">
        <f>SUM(J2751:J2754)</f>
        <v>0.69</v>
      </c>
      <c r="L2755" s="25">
        <v>340.51</v>
      </c>
      <c r="M2755" s="49">
        <f>ROUND(K2755*L2755,2)</f>
        <v>234.95</v>
      </c>
    </row>
    <row r="2756" spans="1:13" x14ac:dyDescent="0.25">
      <c r="A2756" s="29"/>
      <c r="B2756" s="29"/>
      <c r="C2756" s="29"/>
      <c r="D2756" s="30"/>
      <c r="E2756" s="29"/>
      <c r="F2756" s="29"/>
      <c r="G2756" s="29"/>
      <c r="H2756" s="29"/>
      <c r="I2756" s="29"/>
      <c r="J2756" s="29"/>
      <c r="K2756" s="29"/>
      <c r="L2756" s="29"/>
      <c r="M2756" s="50"/>
    </row>
    <row r="2757" spans="1:13" x14ac:dyDescent="0.25">
      <c r="A2757" s="17" t="s">
        <v>39</v>
      </c>
      <c r="B2757" s="18" t="s">
        <v>21</v>
      </c>
      <c r="C2757" s="18" t="s">
        <v>29</v>
      </c>
      <c r="D2757" s="19" t="s">
        <v>40</v>
      </c>
      <c r="E2757" s="20"/>
      <c r="F2757" s="20"/>
      <c r="G2757" s="20"/>
      <c r="H2757" s="20"/>
      <c r="I2757" s="20"/>
      <c r="J2757" s="20"/>
      <c r="K2757" s="21">
        <f>K2763</f>
        <v>7.75</v>
      </c>
      <c r="L2757" s="22">
        <f>L2763</f>
        <v>41.15</v>
      </c>
      <c r="M2757" s="47">
        <f>M2763</f>
        <v>318.91000000000003</v>
      </c>
    </row>
    <row r="2758" spans="1:13" ht="45" x14ac:dyDescent="0.25">
      <c r="A2758" s="20"/>
      <c r="B2758" s="20"/>
      <c r="C2758" s="20"/>
      <c r="D2758" s="19" t="s">
        <v>41</v>
      </c>
      <c r="E2758" s="20"/>
      <c r="F2758" s="20"/>
      <c r="G2758" s="20"/>
      <c r="H2758" s="20"/>
      <c r="I2758" s="20"/>
      <c r="J2758" s="20"/>
      <c r="K2758" s="20"/>
      <c r="L2758" s="20"/>
      <c r="M2758" s="48"/>
    </row>
    <row r="2759" spans="1:13" x14ac:dyDescent="0.25">
      <c r="A2759" s="20"/>
      <c r="B2759" s="20"/>
      <c r="C2759" s="20"/>
      <c r="D2759" s="23"/>
      <c r="E2759" s="18" t="s">
        <v>280</v>
      </c>
      <c r="F2759" s="24"/>
      <c r="G2759" s="25"/>
      <c r="H2759" s="25"/>
      <c r="I2759" s="25"/>
      <c r="J2759" s="22">
        <f>OR(F2759&lt;&gt;0,G2759&lt;&gt;0,H2759&lt;&gt;0,I2759&lt;&gt;0)*(F2759 + (F2759 = 0))*(G2759 + (G2759 = 0))*(H2759 + (H2759 = 0))*(I2759 + (I2759 = 0))</f>
        <v>0</v>
      </c>
      <c r="K2759" s="20"/>
      <c r="L2759" s="20"/>
      <c r="M2759" s="48"/>
    </row>
    <row r="2760" spans="1:13" x14ac:dyDescent="0.25">
      <c r="A2760" s="20"/>
      <c r="B2760" s="20"/>
      <c r="C2760" s="20"/>
      <c r="D2760" s="23"/>
      <c r="E2760" s="18" t="s">
        <v>715</v>
      </c>
      <c r="F2760" s="24">
        <v>1</v>
      </c>
      <c r="G2760" s="25">
        <v>2.35</v>
      </c>
      <c r="H2760" s="25">
        <v>0</v>
      </c>
      <c r="I2760" s="25">
        <v>0</v>
      </c>
      <c r="J2760" s="22">
        <f>OR(F2760&lt;&gt;0,G2760&lt;&gt;0,H2760&lt;&gt;0,I2760&lt;&gt;0)*(F2760 + (F2760 = 0))*(G2760 + (G2760 = 0))*(H2760 + (H2760 = 0))*(I2760 + (I2760 = 0))</f>
        <v>2.35</v>
      </c>
      <c r="K2760" s="20"/>
      <c r="L2760" s="20"/>
      <c r="M2760" s="48"/>
    </row>
    <row r="2761" spans="1:13" x14ac:dyDescent="0.25">
      <c r="A2761" s="20"/>
      <c r="B2761" s="20"/>
      <c r="C2761" s="20"/>
      <c r="D2761" s="23"/>
      <c r="E2761" s="18" t="s">
        <v>716</v>
      </c>
      <c r="F2761" s="24">
        <v>1</v>
      </c>
      <c r="G2761" s="25">
        <v>3.6</v>
      </c>
      <c r="H2761" s="25">
        <v>0</v>
      </c>
      <c r="I2761" s="25">
        <v>0</v>
      </c>
      <c r="J2761" s="22">
        <f>OR(F2761&lt;&gt;0,G2761&lt;&gt;0,H2761&lt;&gt;0,I2761&lt;&gt;0)*(F2761 + (F2761 = 0))*(G2761 + (G2761 = 0))*(H2761 + (H2761 = 0))*(I2761 + (I2761 = 0))</f>
        <v>3.6</v>
      </c>
      <c r="K2761" s="20"/>
      <c r="L2761" s="20"/>
      <c r="M2761" s="48"/>
    </row>
    <row r="2762" spans="1:13" x14ac:dyDescent="0.25">
      <c r="A2762" s="20"/>
      <c r="B2762" s="20"/>
      <c r="C2762" s="20"/>
      <c r="D2762" s="23"/>
      <c r="E2762" s="18" t="s">
        <v>71</v>
      </c>
      <c r="F2762" s="24">
        <v>1</v>
      </c>
      <c r="G2762" s="25">
        <v>1.8</v>
      </c>
      <c r="H2762" s="25">
        <v>0</v>
      </c>
      <c r="I2762" s="25">
        <v>0</v>
      </c>
      <c r="J2762" s="22">
        <f>OR(F2762&lt;&gt;0,G2762&lt;&gt;0,H2762&lt;&gt;0,I2762&lt;&gt;0)*(F2762 + (F2762 = 0))*(G2762 + (G2762 = 0))*(H2762 + (H2762 = 0))*(I2762 + (I2762 = 0))</f>
        <v>1.8</v>
      </c>
      <c r="K2762" s="20"/>
      <c r="L2762" s="20"/>
      <c r="M2762" s="48"/>
    </row>
    <row r="2763" spans="1:13" x14ac:dyDescent="0.25">
      <c r="A2763" s="20"/>
      <c r="B2763" s="20"/>
      <c r="C2763" s="20"/>
      <c r="D2763" s="23"/>
      <c r="E2763" s="20"/>
      <c r="F2763" s="20"/>
      <c r="G2763" s="20"/>
      <c r="H2763" s="20"/>
      <c r="I2763" s="20"/>
      <c r="J2763" s="26" t="s">
        <v>48</v>
      </c>
      <c r="K2763" s="27">
        <f>SUM(J2759:J2762)</f>
        <v>7.75</v>
      </c>
      <c r="L2763" s="25">
        <v>41.15</v>
      </c>
      <c r="M2763" s="49">
        <f>ROUND(K2763*L2763,2)</f>
        <v>318.91000000000003</v>
      </c>
    </row>
    <row r="2764" spans="1:13" x14ac:dyDescent="0.25">
      <c r="A2764" s="29"/>
      <c r="B2764" s="29"/>
      <c r="C2764" s="29"/>
      <c r="D2764" s="30"/>
      <c r="E2764" s="29"/>
      <c r="F2764" s="29"/>
      <c r="G2764" s="29"/>
      <c r="H2764" s="29"/>
      <c r="I2764" s="29"/>
      <c r="J2764" s="29"/>
      <c r="K2764" s="29"/>
      <c r="L2764" s="29"/>
      <c r="M2764" s="50"/>
    </row>
    <row r="2765" spans="1:13" x14ac:dyDescent="0.25">
      <c r="A2765" s="17" t="s">
        <v>53</v>
      </c>
      <c r="B2765" s="18" t="s">
        <v>21</v>
      </c>
      <c r="C2765" s="18" t="s">
        <v>22</v>
      </c>
      <c r="D2765" s="19" t="s">
        <v>54</v>
      </c>
      <c r="E2765" s="20"/>
      <c r="F2765" s="20"/>
      <c r="G2765" s="20"/>
      <c r="H2765" s="20"/>
      <c r="I2765" s="20"/>
      <c r="J2765" s="20"/>
      <c r="K2765" s="21">
        <f>K2772</f>
        <v>17.25</v>
      </c>
      <c r="L2765" s="22">
        <f>L2772</f>
        <v>19.54</v>
      </c>
      <c r="M2765" s="47">
        <f>M2772</f>
        <v>337.07</v>
      </c>
    </row>
    <row r="2766" spans="1:13" ht="45" x14ac:dyDescent="0.25">
      <c r="A2766" s="20"/>
      <c r="B2766" s="20"/>
      <c r="C2766" s="20"/>
      <c r="D2766" s="19" t="s">
        <v>55</v>
      </c>
      <c r="E2766" s="20"/>
      <c r="F2766" s="20"/>
      <c r="G2766" s="20"/>
      <c r="H2766" s="20"/>
      <c r="I2766" s="20"/>
      <c r="J2766" s="20"/>
      <c r="K2766" s="20"/>
      <c r="L2766" s="20"/>
      <c r="M2766" s="48"/>
    </row>
    <row r="2767" spans="1:13" x14ac:dyDescent="0.25">
      <c r="A2767" s="20"/>
      <c r="B2767" s="20"/>
      <c r="C2767" s="20"/>
      <c r="D2767" s="23"/>
      <c r="E2767" s="18" t="s">
        <v>280</v>
      </c>
      <c r="F2767" s="24"/>
      <c r="G2767" s="25"/>
      <c r="H2767" s="25"/>
      <c r="I2767" s="25"/>
      <c r="J2767" s="22">
        <f>OR(F2767&lt;&gt;0,G2767&lt;&gt;0,H2767&lt;&gt;0,I2767&lt;&gt;0)*(F2767 + (F2767 = 0))*(G2767 + (G2767 = 0))*(H2767 + (H2767 = 0))*(I2767 + (I2767 = 0))</f>
        <v>0</v>
      </c>
      <c r="K2767" s="20"/>
      <c r="L2767" s="20"/>
      <c r="M2767" s="48"/>
    </row>
    <row r="2768" spans="1:13" x14ac:dyDescent="0.25">
      <c r="A2768" s="20"/>
      <c r="B2768" s="20"/>
      <c r="C2768" s="20"/>
      <c r="D2768" s="23"/>
      <c r="E2768" s="18" t="s">
        <v>717</v>
      </c>
      <c r="F2768" s="24">
        <v>2</v>
      </c>
      <c r="G2768" s="25">
        <v>1</v>
      </c>
      <c r="H2768" s="25">
        <v>0</v>
      </c>
      <c r="I2768" s="25">
        <v>0</v>
      </c>
      <c r="J2768" s="22">
        <f>OR(F2768&lt;&gt;0,G2768&lt;&gt;0,H2768&lt;&gt;0,I2768&lt;&gt;0)*(F2768 + (F2768 = 0))*(G2768 + (G2768 = 0))*(H2768 + (H2768 = 0))*(I2768 + (I2768 = 0))</f>
        <v>2</v>
      </c>
      <c r="K2768" s="20"/>
      <c r="L2768" s="20"/>
      <c r="M2768" s="48"/>
    </row>
    <row r="2769" spans="1:13" x14ac:dyDescent="0.25">
      <c r="A2769" s="20"/>
      <c r="B2769" s="20"/>
      <c r="C2769" s="20"/>
      <c r="D2769" s="23"/>
      <c r="E2769" s="18" t="s">
        <v>718</v>
      </c>
      <c r="F2769" s="24">
        <v>2</v>
      </c>
      <c r="G2769" s="25">
        <v>1</v>
      </c>
      <c r="H2769" s="25">
        <v>0</v>
      </c>
      <c r="I2769" s="25">
        <v>0</v>
      </c>
      <c r="J2769" s="22">
        <f>OR(F2769&lt;&gt;0,G2769&lt;&gt;0,H2769&lt;&gt;0,I2769&lt;&gt;0)*(F2769 + (F2769 = 0))*(G2769 + (G2769 = 0))*(H2769 + (H2769 = 0))*(I2769 + (I2769 = 0))</f>
        <v>2</v>
      </c>
      <c r="K2769" s="20"/>
      <c r="L2769" s="20"/>
      <c r="M2769" s="48"/>
    </row>
    <row r="2770" spans="1:13" x14ac:dyDescent="0.25">
      <c r="A2770" s="20"/>
      <c r="B2770" s="20"/>
      <c r="C2770" s="20"/>
      <c r="D2770" s="23"/>
      <c r="E2770" s="18" t="s">
        <v>719</v>
      </c>
      <c r="F2770" s="24">
        <v>1</v>
      </c>
      <c r="G2770" s="25">
        <v>2.5</v>
      </c>
      <c r="H2770" s="25">
        <v>4.5</v>
      </c>
      <c r="I2770" s="25">
        <v>0</v>
      </c>
      <c r="J2770" s="22">
        <f>OR(F2770&lt;&gt;0,G2770&lt;&gt;0,H2770&lt;&gt;0,I2770&lt;&gt;0)*(F2770 + (F2770 = 0))*(G2770 + (G2770 = 0))*(H2770 + (H2770 = 0))*(I2770 + (I2770 = 0))</f>
        <v>11.25</v>
      </c>
      <c r="K2770" s="20"/>
      <c r="L2770" s="20"/>
      <c r="M2770" s="48"/>
    </row>
    <row r="2771" spans="1:13" x14ac:dyDescent="0.25">
      <c r="A2771" s="20"/>
      <c r="B2771" s="20"/>
      <c r="C2771" s="20"/>
      <c r="D2771" s="23"/>
      <c r="E2771" s="18" t="s">
        <v>720</v>
      </c>
      <c r="F2771" s="24">
        <v>2</v>
      </c>
      <c r="G2771" s="25">
        <v>1</v>
      </c>
      <c r="H2771" s="25">
        <v>0</v>
      </c>
      <c r="I2771" s="25">
        <v>0</v>
      </c>
      <c r="J2771" s="22">
        <f>OR(F2771&lt;&gt;0,G2771&lt;&gt;0,H2771&lt;&gt;0,I2771&lt;&gt;0)*(F2771 + (F2771 = 0))*(G2771 + (G2771 = 0))*(H2771 + (H2771 = 0))*(I2771 + (I2771 = 0))</f>
        <v>2</v>
      </c>
      <c r="K2771" s="20"/>
      <c r="L2771" s="20"/>
      <c r="M2771" s="48"/>
    </row>
    <row r="2772" spans="1:13" x14ac:dyDescent="0.25">
      <c r="A2772" s="20"/>
      <c r="B2772" s="20"/>
      <c r="C2772" s="20"/>
      <c r="D2772" s="23"/>
      <c r="E2772" s="20"/>
      <c r="F2772" s="20"/>
      <c r="G2772" s="20"/>
      <c r="H2772" s="20"/>
      <c r="I2772" s="20"/>
      <c r="J2772" s="26" t="s">
        <v>57</v>
      </c>
      <c r="K2772" s="27">
        <f>SUM(J2767:J2771)</f>
        <v>17.25</v>
      </c>
      <c r="L2772" s="25">
        <v>19.54</v>
      </c>
      <c r="M2772" s="49">
        <f>ROUND(K2772*L2772,2)</f>
        <v>337.07</v>
      </c>
    </row>
    <row r="2773" spans="1:13" x14ac:dyDescent="0.25">
      <c r="A2773" s="29"/>
      <c r="B2773" s="29"/>
      <c r="C2773" s="29"/>
      <c r="D2773" s="30"/>
      <c r="E2773" s="29"/>
      <c r="F2773" s="29"/>
      <c r="G2773" s="29"/>
      <c r="H2773" s="29"/>
      <c r="I2773" s="29"/>
      <c r="J2773" s="29"/>
      <c r="K2773" s="29"/>
      <c r="L2773" s="29"/>
      <c r="M2773" s="50"/>
    </row>
    <row r="2774" spans="1:13" x14ac:dyDescent="0.25">
      <c r="A2774" s="17" t="s">
        <v>63</v>
      </c>
      <c r="B2774" s="18" t="s">
        <v>21</v>
      </c>
      <c r="C2774" s="18" t="s">
        <v>64</v>
      </c>
      <c r="D2774" s="19" t="s">
        <v>65</v>
      </c>
      <c r="E2774" s="20"/>
      <c r="F2774" s="20"/>
      <c r="G2774" s="20"/>
      <c r="H2774" s="20"/>
      <c r="I2774" s="20"/>
      <c r="J2774" s="20"/>
      <c r="K2774" s="21">
        <f>K2780</f>
        <v>6</v>
      </c>
      <c r="L2774" s="22">
        <f>L2780</f>
        <v>49.5</v>
      </c>
      <c r="M2774" s="47">
        <f>M2780</f>
        <v>297</v>
      </c>
    </row>
    <row r="2775" spans="1:13" ht="33.75" x14ac:dyDescent="0.25">
      <c r="A2775" s="20"/>
      <c r="B2775" s="20"/>
      <c r="C2775" s="20"/>
      <c r="D2775" s="19" t="s">
        <v>66</v>
      </c>
      <c r="E2775" s="20"/>
      <c r="F2775" s="20"/>
      <c r="G2775" s="20"/>
      <c r="H2775" s="20"/>
      <c r="I2775" s="20"/>
      <c r="J2775" s="20"/>
      <c r="K2775" s="20"/>
      <c r="L2775" s="20"/>
      <c r="M2775" s="48"/>
    </row>
    <row r="2776" spans="1:13" x14ac:dyDescent="0.25">
      <c r="A2776" s="20"/>
      <c r="B2776" s="20"/>
      <c r="C2776" s="20"/>
      <c r="D2776" s="23"/>
      <c r="E2776" s="18" t="s">
        <v>721</v>
      </c>
      <c r="F2776" s="24"/>
      <c r="G2776" s="25"/>
      <c r="H2776" s="25"/>
      <c r="I2776" s="25"/>
      <c r="J2776" s="22">
        <f>OR(F2776&lt;&gt;0,G2776&lt;&gt;0,H2776&lt;&gt;0,I2776&lt;&gt;0)*(F2776 + (F2776 = 0))*(G2776 + (G2776 = 0))*(H2776 + (H2776 = 0))*(I2776 + (I2776 = 0))</f>
        <v>0</v>
      </c>
      <c r="K2776" s="20"/>
      <c r="L2776" s="20"/>
      <c r="M2776" s="48"/>
    </row>
    <row r="2777" spans="1:13" x14ac:dyDescent="0.25">
      <c r="A2777" s="20"/>
      <c r="B2777" s="20"/>
      <c r="C2777" s="20"/>
      <c r="D2777" s="23"/>
      <c r="E2777" s="18" t="s">
        <v>722</v>
      </c>
      <c r="F2777" s="24">
        <v>2</v>
      </c>
      <c r="G2777" s="25">
        <v>0</v>
      </c>
      <c r="H2777" s="25">
        <v>0</v>
      </c>
      <c r="I2777" s="25">
        <v>0</v>
      </c>
      <c r="J2777" s="22">
        <f>OR(F2777&lt;&gt;0,G2777&lt;&gt;0,H2777&lt;&gt;0,I2777&lt;&gt;0)*(F2777 + (F2777 = 0))*(G2777 + (G2777 = 0))*(H2777 + (H2777 = 0))*(I2777 + (I2777 = 0))</f>
        <v>2</v>
      </c>
      <c r="K2777" s="20"/>
      <c r="L2777" s="20"/>
      <c r="M2777" s="48"/>
    </row>
    <row r="2778" spans="1:13" x14ac:dyDescent="0.25">
      <c r="A2778" s="20"/>
      <c r="B2778" s="20"/>
      <c r="C2778" s="20"/>
      <c r="D2778" s="23"/>
      <c r="E2778" s="18" t="s">
        <v>723</v>
      </c>
      <c r="F2778" s="24">
        <v>2</v>
      </c>
      <c r="G2778" s="25">
        <v>0</v>
      </c>
      <c r="H2778" s="25">
        <v>0</v>
      </c>
      <c r="I2778" s="25">
        <v>0</v>
      </c>
      <c r="J2778" s="22">
        <f>OR(F2778&lt;&gt;0,G2778&lt;&gt;0,H2778&lt;&gt;0,I2778&lt;&gt;0)*(F2778 + (F2778 = 0))*(G2778 + (G2778 = 0))*(H2778 + (H2778 = 0))*(I2778 + (I2778 = 0))</f>
        <v>2</v>
      </c>
      <c r="K2778" s="20"/>
      <c r="L2778" s="20"/>
      <c r="M2778" s="48"/>
    </row>
    <row r="2779" spans="1:13" x14ac:dyDescent="0.25">
      <c r="A2779" s="20"/>
      <c r="B2779" s="20"/>
      <c r="C2779" s="20"/>
      <c r="D2779" s="23"/>
      <c r="E2779" s="18" t="s">
        <v>71</v>
      </c>
      <c r="F2779" s="24">
        <v>2</v>
      </c>
      <c r="G2779" s="25">
        <v>0</v>
      </c>
      <c r="H2779" s="25">
        <v>0</v>
      </c>
      <c r="I2779" s="25">
        <v>0</v>
      </c>
      <c r="J2779" s="22">
        <f>OR(F2779&lt;&gt;0,G2779&lt;&gt;0,H2779&lt;&gt;0,I2779&lt;&gt;0)*(F2779 + (F2779 = 0))*(G2779 + (G2779 = 0))*(H2779 + (H2779 = 0))*(I2779 + (I2779 = 0))</f>
        <v>2</v>
      </c>
      <c r="K2779" s="20"/>
      <c r="L2779" s="20"/>
      <c r="M2779" s="48"/>
    </row>
    <row r="2780" spans="1:13" x14ac:dyDescent="0.25">
      <c r="A2780" s="20"/>
      <c r="B2780" s="20"/>
      <c r="C2780" s="20"/>
      <c r="D2780" s="23"/>
      <c r="E2780" s="20"/>
      <c r="F2780" s="20"/>
      <c r="G2780" s="20"/>
      <c r="H2780" s="20"/>
      <c r="I2780" s="20"/>
      <c r="J2780" s="26" t="s">
        <v>67</v>
      </c>
      <c r="K2780" s="27">
        <f>SUM(J2776:J2779)</f>
        <v>6</v>
      </c>
      <c r="L2780" s="25">
        <v>49.5</v>
      </c>
      <c r="M2780" s="49">
        <f>ROUND(K2780*L2780,2)</f>
        <v>297</v>
      </c>
    </row>
    <row r="2781" spans="1:13" x14ac:dyDescent="0.25">
      <c r="A2781" s="29"/>
      <c r="B2781" s="29"/>
      <c r="C2781" s="29"/>
      <c r="D2781" s="30"/>
      <c r="E2781" s="29"/>
      <c r="F2781" s="29"/>
      <c r="G2781" s="29"/>
      <c r="H2781" s="29"/>
      <c r="I2781" s="29"/>
      <c r="J2781" s="29"/>
      <c r="K2781" s="29"/>
      <c r="L2781" s="29"/>
      <c r="M2781" s="50"/>
    </row>
    <row r="2782" spans="1:13" x14ac:dyDescent="0.25">
      <c r="A2782" s="17" t="s">
        <v>58</v>
      </c>
      <c r="B2782" s="18" t="s">
        <v>21</v>
      </c>
      <c r="C2782" s="18" t="s">
        <v>59</v>
      </c>
      <c r="D2782" s="19" t="s">
        <v>60</v>
      </c>
      <c r="E2782" s="20"/>
      <c r="F2782" s="20"/>
      <c r="G2782" s="20"/>
      <c r="H2782" s="20"/>
      <c r="I2782" s="20"/>
      <c r="J2782" s="20"/>
      <c r="K2782" s="21">
        <f>K2788</f>
        <v>1.9</v>
      </c>
      <c r="L2782" s="22">
        <f>L2788</f>
        <v>204.11</v>
      </c>
      <c r="M2782" s="47">
        <f>M2788</f>
        <v>387.81</v>
      </c>
    </row>
    <row r="2783" spans="1:13" ht="56.25" x14ac:dyDescent="0.25">
      <c r="A2783" s="20"/>
      <c r="B2783" s="20"/>
      <c r="C2783" s="20"/>
      <c r="D2783" s="19" t="s">
        <v>61</v>
      </c>
      <c r="E2783" s="20"/>
      <c r="F2783" s="20"/>
      <c r="G2783" s="20"/>
      <c r="H2783" s="20"/>
      <c r="I2783" s="20"/>
      <c r="J2783" s="20"/>
      <c r="K2783" s="20"/>
      <c r="L2783" s="20"/>
      <c r="M2783" s="48"/>
    </row>
    <row r="2784" spans="1:13" x14ac:dyDescent="0.25">
      <c r="A2784" s="20"/>
      <c r="B2784" s="20"/>
      <c r="C2784" s="20"/>
      <c r="D2784" s="23"/>
      <c r="E2784" s="18" t="s">
        <v>280</v>
      </c>
      <c r="F2784" s="24"/>
      <c r="G2784" s="25"/>
      <c r="H2784" s="25"/>
      <c r="I2784" s="25"/>
      <c r="J2784" s="22">
        <f>OR(F2784&lt;&gt;0,G2784&lt;&gt;0,H2784&lt;&gt;0,I2784&lt;&gt;0)*(F2784 + (F2784 = 0))*(G2784 + (G2784 = 0))*(H2784 + (H2784 = 0))*(I2784 + (I2784 = 0))</f>
        <v>0</v>
      </c>
      <c r="K2784" s="20"/>
      <c r="L2784" s="20"/>
      <c r="M2784" s="48"/>
    </row>
    <row r="2785" spans="1:13" x14ac:dyDescent="0.25">
      <c r="A2785" s="20"/>
      <c r="B2785" s="20"/>
      <c r="C2785" s="20"/>
      <c r="D2785" s="23"/>
      <c r="E2785" s="18" t="s">
        <v>724</v>
      </c>
      <c r="F2785" s="24">
        <v>1</v>
      </c>
      <c r="G2785" s="25">
        <v>0.56000000000000005</v>
      </c>
      <c r="H2785" s="25">
        <v>0</v>
      </c>
      <c r="I2785" s="25">
        <v>1.1000000000000001</v>
      </c>
      <c r="J2785" s="22">
        <f>OR(F2785&lt;&gt;0,G2785&lt;&gt;0,H2785&lt;&gt;0,I2785&lt;&gt;0)*(F2785 + (F2785 = 0))*(G2785 + (G2785 = 0))*(H2785 + (H2785 = 0))*(I2785 + (I2785 = 0))</f>
        <v>0.62</v>
      </c>
      <c r="K2785" s="20"/>
      <c r="L2785" s="20"/>
      <c r="M2785" s="48"/>
    </row>
    <row r="2786" spans="1:13" x14ac:dyDescent="0.25">
      <c r="A2786" s="20"/>
      <c r="B2786" s="20"/>
      <c r="C2786" s="20"/>
      <c r="D2786" s="23"/>
      <c r="E2786" s="18" t="s">
        <v>723</v>
      </c>
      <c r="F2786" s="24">
        <v>1</v>
      </c>
      <c r="G2786" s="25">
        <v>0.56000000000000005</v>
      </c>
      <c r="H2786" s="25">
        <v>0</v>
      </c>
      <c r="I2786" s="25">
        <v>1.1000000000000001</v>
      </c>
      <c r="J2786" s="22">
        <f>OR(F2786&lt;&gt;0,G2786&lt;&gt;0,H2786&lt;&gt;0,I2786&lt;&gt;0)*(F2786 + (F2786 = 0))*(G2786 + (G2786 = 0))*(H2786 + (H2786 = 0))*(I2786 + (I2786 = 0))</f>
        <v>0.62</v>
      </c>
      <c r="K2786" s="20"/>
      <c r="L2786" s="20"/>
      <c r="M2786" s="48"/>
    </row>
    <row r="2787" spans="1:13" x14ac:dyDescent="0.25">
      <c r="A2787" s="20"/>
      <c r="B2787" s="20"/>
      <c r="C2787" s="20"/>
      <c r="D2787" s="23"/>
      <c r="E2787" s="18" t="s">
        <v>71</v>
      </c>
      <c r="F2787" s="24">
        <v>1</v>
      </c>
      <c r="G2787" s="25">
        <v>0.6</v>
      </c>
      <c r="H2787" s="25">
        <v>0</v>
      </c>
      <c r="I2787" s="25">
        <v>1.1000000000000001</v>
      </c>
      <c r="J2787" s="22">
        <f>OR(F2787&lt;&gt;0,G2787&lt;&gt;0,H2787&lt;&gt;0,I2787&lt;&gt;0)*(F2787 + (F2787 = 0))*(G2787 + (G2787 = 0))*(H2787 + (H2787 = 0))*(I2787 + (I2787 = 0))</f>
        <v>0.66</v>
      </c>
      <c r="K2787" s="20"/>
      <c r="L2787" s="20"/>
      <c r="M2787" s="48"/>
    </row>
    <row r="2788" spans="1:13" x14ac:dyDescent="0.25">
      <c r="A2788" s="20"/>
      <c r="B2788" s="20"/>
      <c r="C2788" s="20"/>
      <c r="D2788" s="23"/>
      <c r="E2788" s="20"/>
      <c r="F2788" s="20"/>
      <c r="G2788" s="20"/>
      <c r="H2788" s="20"/>
      <c r="I2788" s="20"/>
      <c r="J2788" s="26" t="s">
        <v>62</v>
      </c>
      <c r="K2788" s="27">
        <f>SUM(J2784:J2787)</f>
        <v>1.9</v>
      </c>
      <c r="L2788" s="25">
        <v>204.11</v>
      </c>
      <c r="M2788" s="49">
        <f>ROUND(K2788*L2788,2)</f>
        <v>387.81</v>
      </c>
    </row>
    <row r="2789" spans="1:13" x14ac:dyDescent="0.25">
      <c r="A2789" s="29"/>
      <c r="B2789" s="29"/>
      <c r="C2789" s="29"/>
      <c r="D2789" s="30"/>
      <c r="E2789" s="29"/>
      <c r="F2789" s="29"/>
      <c r="G2789" s="29"/>
      <c r="H2789" s="29"/>
      <c r="I2789" s="29"/>
      <c r="J2789" s="29"/>
      <c r="K2789" s="29"/>
      <c r="L2789" s="29"/>
      <c r="M2789" s="50"/>
    </row>
    <row r="2790" spans="1:13" x14ac:dyDescent="0.25">
      <c r="A2790" s="17" t="s">
        <v>49</v>
      </c>
      <c r="B2790" s="18" t="s">
        <v>21</v>
      </c>
      <c r="C2790" s="18" t="s">
        <v>29</v>
      </c>
      <c r="D2790" s="19" t="s">
        <v>50</v>
      </c>
      <c r="E2790" s="20"/>
      <c r="F2790" s="20"/>
      <c r="G2790" s="20"/>
      <c r="H2790" s="20"/>
      <c r="I2790" s="20"/>
      <c r="J2790" s="20"/>
      <c r="K2790" s="21">
        <f>K2796</f>
        <v>7.75</v>
      </c>
      <c r="L2790" s="22">
        <f>L2796</f>
        <v>217.15</v>
      </c>
      <c r="M2790" s="47">
        <f>M2796</f>
        <v>1682.91</v>
      </c>
    </row>
    <row r="2791" spans="1:13" ht="45" x14ac:dyDescent="0.25">
      <c r="A2791" s="20"/>
      <c r="B2791" s="20"/>
      <c r="C2791" s="20"/>
      <c r="D2791" s="19" t="s">
        <v>51</v>
      </c>
      <c r="E2791" s="20"/>
      <c r="F2791" s="20"/>
      <c r="G2791" s="20"/>
      <c r="H2791" s="20"/>
      <c r="I2791" s="20"/>
      <c r="J2791" s="20"/>
      <c r="K2791" s="20"/>
      <c r="L2791" s="20"/>
      <c r="M2791" s="48"/>
    </row>
    <row r="2792" spans="1:13" x14ac:dyDescent="0.25">
      <c r="A2792" s="20"/>
      <c r="B2792" s="20"/>
      <c r="C2792" s="20"/>
      <c r="D2792" s="23"/>
      <c r="E2792" s="18" t="s">
        <v>280</v>
      </c>
      <c r="F2792" s="24"/>
      <c r="G2792" s="25"/>
      <c r="H2792" s="25"/>
      <c r="I2792" s="25"/>
      <c r="J2792" s="22">
        <f>OR(F2792&lt;&gt;0,G2792&lt;&gt;0,H2792&lt;&gt;0,I2792&lt;&gt;0)*(F2792 + (F2792 = 0))*(G2792 + (G2792 = 0))*(H2792 + (H2792 = 0))*(I2792 + (I2792 = 0))</f>
        <v>0</v>
      </c>
      <c r="K2792" s="20"/>
      <c r="L2792" s="20"/>
      <c r="M2792" s="48"/>
    </row>
    <row r="2793" spans="1:13" x14ac:dyDescent="0.25">
      <c r="A2793" s="20"/>
      <c r="B2793" s="20"/>
      <c r="C2793" s="20"/>
      <c r="D2793" s="23"/>
      <c r="E2793" s="18" t="s">
        <v>722</v>
      </c>
      <c r="F2793" s="24">
        <v>1</v>
      </c>
      <c r="G2793" s="25">
        <v>2.35</v>
      </c>
      <c r="H2793" s="25">
        <v>0</v>
      </c>
      <c r="I2793" s="25">
        <v>0</v>
      </c>
      <c r="J2793" s="22">
        <f>OR(F2793&lt;&gt;0,G2793&lt;&gt;0,H2793&lt;&gt;0,I2793&lt;&gt;0)*(F2793 + (F2793 = 0))*(G2793 + (G2793 = 0))*(H2793 + (H2793 = 0))*(I2793 + (I2793 = 0))</f>
        <v>2.35</v>
      </c>
      <c r="K2793" s="20"/>
      <c r="L2793" s="20"/>
      <c r="M2793" s="48"/>
    </row>
    <row r="2794" spans="1:13" x14ac:dyDescent="0.25">
      <c r="A2794" s="20"/>
      <c r="B2794" s="20"/>
      <c r="C2794" s="20"/>
      <c r="D2794" s="23"/>
      <c r="E2794" s="18" t="s">
        <v>723</v>
      </c>
      <c r="F2794" s="24">
        <v>1</v>
      </c>
      <c r="G2794" s="25">
        <v>3.6</v>
      </c>
      <c r="H2794" s="25">
        <v>0</v>
      </c>
      <c r="I2794" s="25">
        <v>0</v>
      </c>
      <c r="J2794" s="22">
        <f>OR(F2794&lt;&gt;0,G2794&lt;&gt;0,H2794&lt;&gt;0,I2794&lt;&gt;0)*(F2794 + (F2794 = 0))*(G2794 + (G2794 = 0))*(H2794 + (H2794 = 0))*(I2794 + (I2794 = 0))</f>
        <v>3.6</v>
      </c>
      <c r="K2794" s="20"/>
      <c r="L2794" s="20"/>
      <c r="M2794" s="48"/>
    </row>
    <row r="2795" spans="1:13" x14ac:dyDescent="0.25">
      <c r="A2795" s="20"/>
      <c r="B2795" s="20"/>
      <c r="C2795" s="20"/>
      <c r="D2795" s="23"/>
      <c r="E2795" s="18" t="s">
        <v>71</v>
      </c>
      <c r="F2795" s="24">
        <v>1</v>
      </c>
      <c r="G2795" s="25">
        <v>1.8</v>
      </c>
      <c r="H2795" s="25">
        <v>0</v>
      </c>
      <c r="I2795" s="25">
        <v>0</v>
      </c>
      <c r="J2795" s="22">
        <f>OR(F2795&lt;&gt;0,G2795&lt;&gt;0,H2795&lt;&gt;0,I2795&lt;&gt;0)*(F2795 + (F2795 = 0))*(G2795 + (G2795 = 0))*(H2795 + (H2795 = 0))*(I2795 + (I2795 = 0))</f>
        <v>1.8</v>
      </c>
      <c r="K2795" s="20"/>
      <c r="L2795" s="20"/>
      <c r="M2795" s="48"/>
    </row>
    <row r="2796" spans="1:13" x14ac:dyDescent="0.25">
      <c r="A2796" s="20"/>
      <c r="B2796" s="20"/>
      <c r="C2796" s="20"/>
      <c r="D2796" s="23"/>
      <c r="E2796" s="20"/>
      <c r="F2796" s="20"/>
      <c r="G2796" s="20"/>
      <c r="H2796" s="20"/>
      <c r="I2796" s="20"/>
      <c r="J2796" s="26" t="s">
        <v>52</v>
      </c>
      <c r="K2796" s="27">
        <f>SUM(J2792:J2795)</f>
        <v>7.75</v>
      </c>
      <c r="L2796" s="25">
        <v>217.15</v>
      </c>
      <c r="M2796" s="49">
        <f>ROUND(K2796*L2796,2)</f>
        <v>1682.91</v>
      </c>
    </row>
    <row r="2797" spans="1:13" x14ac:dyDescent="0.25">
      <c r="A2797" s="29"/>
      <c r="B2797" s="29"/>
      <c r="C2797" s="29"/>
      <c r="D2797" s="30"/>
      <c r="E2797" s="29"/>
      <c r="F2797" s="29"/>
      <c r="G2797" s="29"/>
      <c r="H2797" s="29"/>
      <c r="I2797" s="29"/>
      <c r="J2797" s="29"/>
      <c r="K2797" s="29"/>
      <c r="L2797" s="29"/>
      <c r="M2797" s="50"/>
    </row>
    <row r="2798" spans="1:13" x14ac:dyDescent="0.25">
      <c r="A2798" s="17" t="s">
        <v>332</v>
      </c>
      <c r="B2798" s="18" t="s">
        <v>21</v>
      </c>
      <c r="C2798" s="18" t="s">
        <v>29</v>
      </c>
      <c r="D2798" s="19" t="s">
        <v>333</v>
      </c>
      <c r="E2798" s="20"/>
      <c r="F2798" s="20"/>
      <c r="G2798" s="20"/>
      <c r="H2798" s="20"/>
      <c r="I2798" s="20"/>
      <c r="J2798" s="20"/>
      <c r="K2798" s="21">
        <f>K2801</f>
        <v>0.8</v>
      </c>
      <c r="L2798" s="22">
        <f>L2801</f>
        <v>31.65</v>
      </c>
      <c r="M2798" s="47">
        <f>M2801</f>
        <v>25.32</v>
      </c>
    </row>
    <row r="2799" spans="1:13" ht="45" x14ac:dyDescent="0.25">
      <c r="A2799" s="20"/>
      <c r="B2799" s="20"/>
      <c r="C2799" s="20"/>
      <c r="D2799" s="19" t="s">
        <v>334</v>
      </c>
      <c r="E2799" s="20"/>
      <c r="F2799" s="20"/>
      <c r="G2799" s="20"/>
      <c r="H2799" s="20"/>
      <c r="I2799" s="20"/>
      <c r="J2799" s="20"/>
      <c r="K2799" s="20"/>
      <c r="L2799" s="20"/>
      <c r="M2799" s="48"/>
    </row>
    <row r="2800" spans="1:13" x14ac:dyDescent="0.25">
      <c r="A2800" s="20"/>
      <c r="B2800" s="20"/>
      <c r="C2800" s="20"/>
      <c r="D2800" s="23"/>
      <c r="E2800" s="18" t="s">
        <v>71</v>
      </c>
      <c r="F2800" s="24">
        <v>2</v>
      </c>
      <c r="G2800" s="25">
        <v>0.4</v>
      </c>
      <c r="H2800" s="25">
        <v>0</v>
      </c>
      <c r="I2800" s="25">
        <v>0</v>
      </c>
      <c r="J2800" s="22">
        <f>OR(F2800&lt;&gt;0,G2800&lt;&gt;0,H2800&lt;&gt;0,I2800&lt;&gt;0)*(F2800 + (F2800 = 0))*(G2800 + (G2800 = 0))*(H2800 + (H2800 = 0))*(I2800 + (I2800 = 0))</f>
        <v>0.8</v>
      </c>
      <c r="K2800" s="20"/>
      <c r="L2800" s="20"/>
      <c r="M2800" s="48"/>
    </row>
    <row r="2801" spans="1:13" x14ac:dyDescent="0.25">
      <c r="A2801" s="20"/>
      <c r="B2801" s="20"/>
      <c r="C2801" s="20"/>
      <c r="D2801" s="23"/>
      <c r="E2801" s="20"/>
      <c r="F2801" s="20"/>
      <c r="G2801" s="20"/>
      <c r="H2801" s="20"/>
      <c r="I2801" s="20"/>
      <c r="J2801" s="26" t="s">
        <v>335</v>
      </c>
      <c r="K2801" s="27">
        <f>J2800</f>
        <v>0.8</v>
      </c>
      <c r="L2801" s="25">
        <v>31.65</v>
      </c>
      <c r="M2801" s="49">
        <f>ROUND(K2801*L2801,2)</f>
        <v>25.32</v>
      </c>
    </row>
    <row r="2802" spans="1:13" x14ac:dyDescent="0.25">
      <c r="A2802" s="29"/>
      <c r="B2802" s="29"/>
      <c r="C2802" s="29"/>
      <c r="D2802" s="30"/>
      <c r="E2802" s="29"/>
      <c r="F2802" s="29"/>
      <c r="G2802" s="29"/>
      <c r="H2802" s="29"/>
      <c r="I2802" s="29"/>
      <c r="J2802" s="29"/>
      <c r="K2802" s="29"/>
      <c r="L2802" s="29"/>
      <c r="M2802" s="50"/>
    </row>
    <row r="2803" spans="1:13" x14ac:dyDescent="0.25">
      <c r="A2803" s="17" t="s">
        <v>451</v>
      </c>
      <c r="B2803" s="18" t="s">
        <v>21</v>
      </c>
      <c r="C2803" s="18" t="s">
        <v>59</v>
      </c>
      <c r="D2803" s="19" t="s">
        <v>452</v>
      </c>
      <c r="E2803" s="20"/>
      <c r="F2803" s="20"/>
      <c r="G2803" s="20"/>
      <c r="H2803" s="20"/>
      <c r="I2803" s="20"/>
      <c r="J2803" s="20"/>
      <c r="K2803" s="21">
        <f>K2809</f>
        <v>0.05</v>
      </c>
      <c r="L2803" s="22">
        <f>L2809</f>
        <v>325</v>
      </c>
      <c r="M2803" s="47">
        <f>M2809</f>
        <v>16.25</v>
      </c>
    </row>
    <row r="2804" spans="1:13" ht="45" x14ac:dyDescent="0.25">
      <c r="A2804" s="20"/>
      <c r="B2804" s="20"/>
      <c r="C2804" s="20"/>
      <c r="D2804" s="19" t="s">
        <v>453</v>
      </c>
      <c r="E2804" s="20"/>
      <c r="F2804" s="20"/>
      <c r="G2804" s="20"/>
      <c r="H2804" s="20"/>
      <c r="I2804" s="20"/>
      <c r="J2804" s="20"/>
      <c r="K2804" s="20"/>
      <c r="L2804" s="20"/>
      <c r="M2804" s="48"/>
    </row>
    <row r="2805" spans="1:13" x14ac:dyDescent="0.25">
      <c r="A2805" s="20"/>
      <c r="B2805" s="20"/>
      <c r="C2805" s="20"/>
      <c r="D2805" s="23"/>
      <c r="E2805" s="18" t="s">
        <v>499</v>
      </c>
      <c r="F2805" s="24"/>
      <c r="G2805" s="25"/>
      <c r="H2805" s="25"/>
      <c r="I2805" s="25"/>
      <c r="J2805" s="22">
        <f>OR(F2805&lt;&gt;0,G2805&lt;&gt;0,H2805&lt;&gt;0,I2805&lt;&gt;0)*(F2805 + (F2805 = 0))*(G2805 + (G2805 = 0))*(H2805 + (H2805 = 0))*(I2805 + (I2805 = 0))</f>
        <v>0</v>
      </c>
      <c r="K2805" s="20"/>
      <c r="L2805" s="20"/>
      <c r="M2805" s="48"/>
    </row>
    <row r="2806" spans="1:13" x14ac:dyDescent="0.25">
      <c r="A2806" s="20"/>
      <c r="B2806" s="20"/>
      <c r="C2806" s="20"/>
      <c r="D2806" s="23"/>
      <c r="E2806" s="18" t="s">
        <v>725</v>
      </c>
      <c r="F2806" s="24">
        <v>1</v>
      </c>
      <c r="G2806" s="25">
        <v>0.6</v>
      </c>
      <c r="H2806" s="25">
        <v>0.04</v>
      </c>
      <c r="I2806" s="25">
        <v>0</v>
      </c>
      <c r="J2806" s="22">
        <f>OR(F2806&lt;&gt;0,G2806&lt;&gt;0,H2806&lt;&gt;0,I2806&lt;&gt;0)*(F2806 + (F2806 = 0))*(G2806 + (G2806 = 0))*(H2806 + (H2806 = 0))*(I2806 + (I2806 = 0))</f>
        <v>0.02</v>
      </c>
      <c r="K2806" s="20"/>
      <c r="L2806" s="20"/>
      <c r="M2806" s="48"/>
    </row>
    <row r="2807" spans="1:13" x14ac:dyDescent="0.25">
      <c r="A2807" s="20"/>
      <c r="B2807" s="20"/>
      <c r="C2807" s="20"/>
      <c r="D2807" s="23"/>
      <c r="E2807" s="18" t="s">
        <v>726</v>
      </c>
      <c r="F2807" s="24">
        <v>1</v>
      </c>
      <c r="G2807" s="25">
        <v>0.4</v>
      </c>
      <c r="H2807" s="25">
        <v>0.04</v>
      </c>
      <c r="I2807" s="25">
        <v>0</v>
      </c>
      <c r="J2807" s="22">
        <f>OR(F2807&lt;&gt;0,G2807&lt;&gt;0,H2807&lt;&gt;0,I2807&lt;&gt;0)*(F2807 + (F2807 = 0))*(G2807 + (G2807 = 0))*(H2807 + (H2807 = 0))*(I2807 + (I2807 = 0))</f>
        <v>0.02</v>
      </c>
      <c r="K2807" s="20"/>
      <c r="L2807" s="20"/>
      <c r="M2807" s="48"/>
    </row>
    <row r="2808" spans="1:13" x14ac:dyDescent="0.25">
      <c r="A2808" s="20"/>
      <c r="B2808" s="20"/>
      <c r="C2808" s="20"/>
      <c r="D2808" s="23"/>
      <c r="E2808" s="18" t="s">
        <v>727</v>
      </c>
      <c r="F2808" s="24">
        <v>1</v>
      </c>
      <c r="G2808" s="25">
        <v>0.3</v>
      </c>
      <c r="H2808" s="25">
        <v>0.04</v>
      </c>
      <c r="I2808" s="25">
        <v>0</v>
      </c>
      <c r="J2808" s="22">
        <f>OR(F2808&lt;&gt;0,G2808&lt;&gt;0,H2808&lt;&gt;0,I2808&lt;&gt;0)*(F2808 + (F2808 = 0))*(G2808 + (G2808 = 0))*(H2808 + (H2808 = 0))*(I2808 + (I2808 = 0))</f>
        <v>0.01</v>
      </c>
      <c r="K2808" s="20"/>
      <c r="L2808" s="20"/>
      <c r="M2808" s="48"/>
    </row>
    <row r="2809" spans="1:13" x14ac:dyDescent="0.25">
      <c r="A2809" s="20"/>
      <c r="B2809" s="20"/>
      <c r="C2809" s="20"/>
      <c r="D2809" s="23"/>
      <c r="E2809" s="20"/>
      <c r="F2809" s="20"/>
      <c r="G2809" s="20"/>
      <c r="H2809" s="20"/>
      <c r="I2809" s="20"/>
      <c r="J2809" s="26" t="s">
        <v>558</v>
      </c>
      <c r="K2809" s="27">
        <f>SUM(J2805:J2808)</f>
        <v>0.05</v>
      </c>
      <c r="L2809" s="25">
        <v>325</v>
      </c>
      <c r="M2809" s="49">
        <f>ROUND(K2809*L2809,2)</f>
        <v>16.25</v>
      </c>
    </row>
    <row r="2810" spans="1:13" x14ac:dyDescent="0.25">
      <c r="A2810" s="29"/>
      <c r="B2810" s="29"/>
      <c r="C2810" s="29"/>
      <c r="D2810" s="30"/>
      <c r="E2810" s="29"/>
      <c r="F2810" s="29"/>
      <c r="G2810" s="29"/>
      <c r="H2810" s="29"/>
      <c r="I2810" s="29"/>
      <c r="J2810" s="29"/>
      <c r="K2810" s="29"/>
      <c r="L2810" s="29"/>
      <c r="M2810" s="50"/>
    </row>
    <row r="2811" spans="1:13" x14ac:dyDescent="0.25">
      <c r="A2811" s="17" t="s">
        <v>28</v>
      </c>
      <c r="B2811" s="18" t="s">
        <v>21</v>
      </c>
      <c r="C2811" s="18" t="s">
        <v>29</v>
      </c>
      <c r="D2811" s="19" t="s">
        <v>30</v>
      </c>
      <c r="E2811" s="20"/>
      <c r="F2811" s="20"/>
      <c r="G2811" s="20"/>
      <c r="H2811" s="20"/>
      <c r="I2811" s="20"/>
      <c r="J2811" s="20"/>
      <c r="K2811" s="21">
        <f>K2814</f>
        <v>1</v>
      </c>
      <c r="L2811" s="22">
        <f>L2814</f>
        <v>29.99</v>
      </c>
      <c r="M2811" s="47">
        <f>M2814</f>
        <v>29.99</v>
      </c>
    </row>
    <row r="2812" spans="1:13" ht="45" x14ac:dyDescent="0.25">
      <c r="A2812" s="20"/>
      <c r="B2812" s="20"/>
      <c r="C2812" s="20"/>
      <c r="D2812" s="19" t="s">
        <v>31</v>
      </c>
      <c r="E2812" s="20"/>
      <c r="F2812" s="20"/>
      <c r="G2812" s="20"/>
      <c r="H2812" s="20"/>
      <c r="I2812" s="20"/>
      <c r="J2812" s="20"/>
      <c r="K2812" s="20"/>
      <c r="L2812" s="20"/>
      <c r="M2812" s="48"/>
    </row>
    <row r="2813" spans="1:13" x14ac:dyDescent="0.25">
      <c r="A2813" s="20"/>
      <c r="B2813" s="20"/>
      <c r="C2813" s="20"/>
      <c r="D2813" s="23"/>
      <c r="E2813" s="18" t="s">
        <v>301</v>
      </c>
      <c r="F2813" s="24">
        <v>1</v>
      </c>
      <c r="G2813" s="25">
        <v>0</v>
      </c>
      <c r="H2813" s="25">
        <v>0</v>
      </c>
      <c r="I2813" s="25">
        <v>0</v>
      </c>
      <c r="J2813" s="22">
        <f>OR(F2813&lt;&gt;0,G2813&lt;&gt;0,H2813&lt;&gt;0,I2813&lt;&gt;0)*(F2813 + (F2813 = 0))*(G2813 + (G2813 = 0))*(H2813 + (H2813 = 0))*(I2813 + (I2813 = 0))</f>
        <v>1</v>
      </c>
      <c r="K2813" s="20"/>
      <c r="L2813" s="20"/>
      <c r="M2813" s="48"/>
    </row>
    <row r="2814" spans="1:13" x14ac:dyDescent="0.25">
      <c r="A2814" s="20"/>
      <c r="B2814" s="20"/>
      <c r="C2814" s="20"/>
      <c r="D2814" s="23"/>
      <c r="E2814" s="20"/>
      <c r="F2814" s="20"/>
      <c r="G2814" s="20"/>
      <c r="H2814" s="20"/>
      <c r="I2814" s="20"/>
      <c r="J2814" s="26" t="s">
        <v>33</v>
      </c>
      <c r="K2814" s="27">
        <f>J2813</f>
        <v>1</v>
      </c>
      <c r="L2814" s="25">
        <v>29.99</v>
      </c>
      <c r="M2814" s="49">
        <f>ROUND(K2814*L2814,2)</f>
        <v>29.99</v>
      </c>
    </row>
    <row r="2815" spans="1:13" x14ac:dyDescent="0.25">
      <c r="A2815" s="29"/>
      <c r="B2815" s="29"/>
      <c r="C2815" s="29"/>
      <c r="D2815" s="30"/>
      <c r="E2815" s="29"/>
      <c r="F2815" s="29"/>
      <c r="G2815" s="29"/>
      <c r="H2815" s="29"/>
      <c r="I2815" s="29"/>
      <c r="J2815" s="29"/>
      <c r="K2815" s="29"/>
      <c r="L2815" s="29"/>
      <c r="M2815" s="50"/>
    </row>
    <row r="2816" spans="1:13" x14ac:dyDescent="0.25">
      <c r="A2816" s="20"/>
      <c r="B2816" s="20"/>
      <c r="C2816" s="20"/>
      <c r="D2816" s="23"/>
      <c r="E2816" s="20"/>
      <c r="F2816" s="20"/>
      <c r="G2816" s="20"/>
      <c r="H2816" s="20"/>
      <c r="I2816" s="20"/>
      <c r="J2816" s="26" t="s">
        <v>728</v>
      </c>
      <c r="K2816" s="31">
        <v>1</v>
      </c>
      <c r="L2816" s="28">
        <f>M2749+M2757+M2765+M2774+M2782+M2790+M2798+M2803+M2811</f>
        <v>3330.21</v>
      </c>
      <c r="M2816" s="49">
        <f>ROUND(K2816*L2816,2)</f>
        <v>3330.21</v>
      </c>
    </row>
    <row r="2817" spans="1:13" x14ac:dyDescent="0.25">
      <c r="A2817" s="29"/>
      <c r="B2817" s="29"/>
      <c r="C2817" s="29"/>
      <c r="D2817" s="30"/>
      <c r="E2817" s="29"/>
      <c r="F2817" s="29"/>
      <c r="G2817" s="29"/>
      <c r="H2817" s="29"/>
      <c r="I2817" s="29"/>
      <c r="J2817" s="29"/>
      <c r="K2817" s="29"/>
      <c r="L2817" s="29"/>
      <c r="M2817" s="50"/>
    </row>
    <row r="2818" spans="1:13" x14ac:dyDescent="0.25">
      <c r="A2818" s="20"/>
      <c r="B2818" s="20"/>
      <c r="C2818" s="20"/>
      <c r="D2818" s="23"/>
      <c r="E2818" s="20"/>
      <c r="F2818" s="20"/>
      <c r="G2818" s="20"/>
      <c r="H2818" s="20"/>
      <c r="I2818" s="20"/>
      <c r="J2818" s="26" t="s">
        <v>729</v>
      </c>
      <c r="K2818" s="32">
        <v>1</v>
      </c>
      <c r="L2818" s="28">
        <f>M2748</f>
        <v>3330.21</v>
      </c>
      <c r="M2818" s="49">
        <f>ROUND(K2818*L2818,2)</f>
        <v>3330.21</v>
      </c>
    </row>
    <row r="2819" spans="1:13" x14ac:dyDescent="0.25">
      <c r="A2819" s="29"/>
      <c r="B2819" s="29"/>
      <c r="C2819" s="29"/>
      <c r="D2819" s="30"/>
      <c r="E2819" s="29"/>
      <c r="F2819" s="29"/>
      <c r="G2819" s="29"/>
      <c r="H2819" s="29"/>
      <c r="I2819" s="29"/>
      <c r="J2819" s="29"/>
      <c r="K2819" s="29"/>
      <c r="L2819" s="29"/>
      <c r="M2819" s="50"/>
    </row>
    <row r="2820" spans="1:13" collapsed="1" x14ac:dyDescent="0.25">
      <c r="A2820" s="7" t="s">
        <v>730</v>
      </c>
      <c r="B2820" s="7" t="s">
        <v>15</v>
      </c>
      <c r="C2820" s="7" t="s">
        <v>16</v>
      </c>
      <c r="D2820" s="8" t="s">
        <v>601</v>
      </c>
      <c r="E2820" s="9"/>
      <c r="F2820" s="9"/>
      <c r="G2820" s="9"/>
      <c r="H2820" s="9"/>
      <c r="I2820" s="9"/>
      <c r="J2820" s="9"/>
      <c r="K2820" s="10">
        <f>K2859</f>
        <v>1</v>
      </c>
      <c r="L2820" s="11">
        <f>L2859</f>
        <v>1833.57</v>
      </c>
      <c r="M2820" s="45">
        <f>M2859</f>
        <v>1833.57</v>
      </c>
    </row>
    <row r="2821" spans="1:13" x14ac:dyDescent="0.25">
      <c r="A2821" s="12" t="s">
        <v>731</v>
      </c>
      <c r="B2821" s="12" t="s">
        <v>15</v>
      </c>
      <c r="C2821" s="12" t="s">
        <v>16</v>
      </c>
      <c r="D2821" s="13" t="s">
        <v>19</v>
      </c>
      <c r="E2821" s="14"/>
      <c r="F2821" s="14"/>
      <c r="G2821" s="14"/>
      <c r="H2821" s="14"/>
      <c r="I2821" s="14"/>
      <c r="J2821" s="14"/>
      <c r="K2821" s="15">
        <f>K2857</f>
        <v>1</v>
      </c>
      <c r="L2821" s="16">
        <f>L2857</f>
        <v>1833.57</v>
      </c>
      <c r="M2821" s="46">
        <f>M2857</f>
        <v>1833.57</v>
      </c>
    </row>
    <row r="2822" spans="1:13" x14ac:dyDescent="0.25">
      <c r="A2822" s="17" t="s">
        <v>202</v>
      </c>
      <c r="B2822" s="18" t="s">
        <v>21</v>
      </c>
      <c r="C2822" s="18" t="s">
        <v>29</v>
      </c>
      <c r="D2822" s="19" t="s">
        <v>203</v>
      </c>
      <c r="E2822" s="20"/>
      <c r="F2822" s="20"/>
      <c r="G2822" s="20"/>
      <c r="H2822" s="20"/>
      <c r="I2822" s="20"/>
      <c r="J2822" s="20"/>
      <c r="K2822" s="21">
        <f>K2825</f>
        <v>1</v>
      </c>
      <c r="L2822" s="22">
        <f>L2825</f>
        <v>188.41</v>
      </c>
      <c r="M2822" s="47">
        <f>M2825</f>
        <v>188.41</v>
      </c>
    </row>
    <row r="2823" spans="1:13" ht="78.75" x14ac:dyDescent="0.25">
      <c r="A2823" s="20"/>
      <c r="B2823" s="20"/>
      <c r="C2823" s="20"/>
      <c r="D2823" s="19" t="s">
        <v>204</v>
      </c>
      <c r="E2823" s="20"/>
      <c r="F2823" s="20"/>
      <c r="G2823" s="20"/>
      <c r="H2823" s="20"/>
      <c r="I2823" s="20"/>
      <c r="J2823" s="20"/>
      <c r="K2823" s="20"/>
      <c r="L2823" s="20"/>
      <c r="M2823" s="48"/>
    </row>
    <row r="2824" spans="1:13" x14ac:dyDescent="0.25">
      <c r="A2824" s="20"/>
      <c r="B2824" s="20"/>
      <c r="C2824" s="20"/>
      <c r="D2824" s="23"/>
      <c r="E2824" s="18" t="s">
        <v>714</v>
      </c>
      <c r="F2824" s="24">
        <v>1</v>
      </c>
      <c r="G2824" s="25">
        <v>0</v>
      </c>
      <c r="H2824" s="25">
        <v>0</v>
      </c>
      <c r="I2824" s="25">
        <v>0</v>
      </c>
      <c r="J2824" s="22">
        <f>OR(F2824&lt;&gt;0,G2824&lt;&gt;0,H2824&lt;&gt;0,I2824&lt;&gt;0)*(F2824 + (F2824 = 0))*(G2824 + (G2824 = 0))*(H2824 + (H2824 = 0))*(I2824 + (I2824 = 0))</f>
        <v>1</v>
      </c>
      <c r="K2824" s="20"/>
      <c r="L2824" s="20"/>
      <c r="M2824" s="48"/>
    </row>
    <row r="2825" spans="1:13" x14ac:dyDescent="0.25">
      <c r="A2825" s="20"/>
      <c r="B2825" s="20"/>
      <c r="C2825" s="20"/>
      <c r="D2825" s="23"/>
      <c r="E2825" s="20"/>
      <c r="F2825" s="20"/>
      <c r="G2825" s="20"/>
      <c r="H2825" s="20"/>
      <c r="I2825" s="20"/>
      <c r="J2825" s="26" t="s">
        <v>209</v>
      </c>
      <c r="K2825" s="27">
        <f>J2824</f>
        <v>1</v>
      </c>
      <c r="L2825" s="25">
        <v>188.41</v>
      </c>
      <c r="M2825" s="49">
        <f>ROUND(K2825*L2825,2)</f>
        <v>188.41</v>
      </c>
    </row>
    <row r="2826" spans="1:13" x14ac:dyDescent="0.25">
      <c r="A2826" s="29"/>
      <c r="B2826" s="29"/>
      <c r="C2826" s="29"/>
      <c r="D2826" s="30"/>
      <c r="E2826" s="29"/>
      <c r="F2826" s="29"/>
      <c r="G2826" s="29"/>
      <c r="H2826" s="29"/>
      <c r="I2826" s="29"/>
      <c r="J2826" s="29"/>
      <c r="K2826" s="29"/>
      <c r="L2826" s="29"/>
      <c r="M2826" s="50"/>
    </row>
    <row r="2827" spans="1:13" x14ac:dyDescent="0.25">
      <c r="A2827" s="17" t="s">
        <v>210</v>
      </c>
      <c r="B2827" s="18" t="s">
        <v>21</v>
      </c>
      <c r="C2827" s="18" t="s">
        <v>29</v>
      </c>
      <c r="D2827" s="19" t="s">
        <v>211</v>
      </c>
      <c r="E2827" s="20"/>
      <c r="F2827" s="20"/>
      <c r="G2827" s="20"/>
      <c r="H2827" s="20"/>
      <c r="I2827" s="20"/>
      <c r="J2827" s="20"/>
      <c r="K2827" s="21">
        <f>K2830</f>
        <v>1</v>
      </c>
      <c r="L2827" s="22">
        <f>L2830</f>
        <v>35.99</v>
      </c>
      <c r="M2827" s="47">
        <f>M2830</f>
        <v>35.99</v>
      </c>
    </row>
    <row r="2828" spans="1:13" ht="56.25" x14ac:dyDescent="0.25">
      <c r="A2828" s="20"/>
      <c r="B2828" s="20"/>
      <c r="C2828" s="20"/>
      <c r="D2828" s="19" t="s">
        <v>212</v>
      </c>
      <c r="E2828" s="20"/>
      <c r="F2828" s="20"/>
      <c r="G2828" s="20"/>
      <c r="H2828" s="20"/>
      <c r="I2828" s="20"/>
      <c r="J2828" s="20"/>
      <c r="K2828" s="20"/>
      <c r="L2828" s="20"/>
      <c r="M2828" s="48"/>
    </row>
    <row r="2829" spans="1:13" x14ac:dyDescent="0.25">
      <c r="A2829" s="20"/>
      <c r="B2829" s="20"/>
      <c r="C2829" s="20"/>
      <c r="D2829" s="23"/>
      <c r="E2829" s="18" t="s">
        <v>714</v>
      </c>
      <c r="F2829" s="24">
        <v>1</v>
      </c>
      <c r="G2829" s="25">
        <v>0</v>
      </c>
      <c r="H2829" s="25">
        <v>0</v>
      </c>
      <c r="I2829" s="25">
        <v>0</v>
      </c>
      <c r="J2829" s="22">
        <f>OR(F2829&lt;&gt;0,G2829&lt;&gt;0,H2829&lt;&gt;0,I2829&lt;&gt;0)*(F2829 + (F2829 = 0))*(G2829 + (G2829 = 0))*(H2829 + (H2829 = 0))*(I2829 + (I2829 = 0))</f>
        <v>1</v>
      </c>
      <c r="K2829" s="20"/>
      <c r="L2829" s="20"/>
      <c r="M2829" s="48"/>
    </row>
    <row r="2830" spans="1:13" x14ac:dyDescent="0.25">
      <c r="A2830" s="20"/>
      <c r="B2830" s="20"/>
      <c r="C2830" s="20"/>
      <c r="D2830" s="23"/>
      <c r="E2830" s="20"/>
      <c r="F2830" s="20"/>
      <c r="G2830" s="20"/>
      <c r="H2830" s="20"/>
      <c r="I2830" s="20"/>
      <c r="J2830" s="26" t="s">
        <v>213</v>
      </c>
      <c r="K2830" s="27">
        <f>J2829</f>
        <v>1</v>
      </c>
      <c r="L2830" s="25">
        <v>35.99</v>
      </c>
      <c r="M2830" s="49">
        <f>ROUND(K2830*L2830,2)</f>
        <v>35.99</v>
      </c>
    </row>
    <row r="2831" spans="1:13" x14ac:dyDescent="0.25">
      <c r="A2831" s="29"/>
      <c r="B2831" s="29"/>
      <c r="C2831" s="29"/>
      <c r="D2831" s="30"/>
      <c r="E2831" s="29"/>
      <c r="F2831" s="29"/>
      <c r="G2831" s="29"/>
      <c r="H2831" s="29"/>
      <c r="I2831" s="29"/>
      <c r="J2831" s="29"/>
      <c r="K2831" s="29"/>
      <c r="L2831" s="29"/>
      <c r="M2831" s="50"/>
    </row>
    <row r="2832" spans="1:13" x14ac:dyDescent="0.25">
      <c r="A2832" s="17" t="s">
        <v>107</v>
      </c>
      <c r="B2832" s="18" t="s">
        <v>21</v>
      </c>
      <c r="C2832" s="18" t="s">
        <v>22</v>
      </c>
      <c r="D2832" s="19" t="s">
        <v>108</v>
      </c>
      <c r="E2832" s="20"/>
      <c r="F2832" s="20"/>
      <c r="G2832" s="20"/>
      <c r="H2832" s="20"/>
      <c r="I2832" s="20"/>
      <c r="J2832" s="20"/>
      <c r="K2832" s="21">
        <f>K2836</f>
        <v>1.24</v>
      </c>
      <c r="L2832" s="22">
        <f>L2836</f>
        <v>22.34</v>
      </c>
      <c r="M2832" s="47">
        <f>M2836</f>
        <v>27.7</v>
      </c>
    </row>
    <row r="2833" spans="1:13" ht="45" x14ac:dyDescent="0.25">
      <c r="A2833" s="20"/>
      <c r="B2833" s="20"/>
      <c r="C2833" s="20"/>
      <c r="D2833" s="19" t="s">
        <v>109</v>
      </c>
      <c r="E2833" s="20"/>
      <c r="F2833" s="20"/>
      <c r="G2833" s="20"/>
      <c r="H2833" s="20"/>
      <c r="I2833" s="20"/>
      <c r="J2833" s="20"/>
      <c r="K2833" s="20"/>
      <c r="L2833" s="20"/>
      <c r="M2833" s="48"/>
    </row>
    <row r="2834" spans="1:13" x14ac:dyDescent="0.25">
      <c r="A2834" s="20"/>
      <c r="B2834" s="20"/>
      <c r="C2834" s="20"/>
      <c r="D2834" s="23"/>
      <c r="E2834" s="18" t="s">
        <v>732</v>
      </c>
      <c r="F2834" s="24">
        <v>2</v>
      </c>
      <c r="G2834" s="25">
        <v>0.2</v>
      </c>
      <c r="H2834" s="25">
        <v>0</v>
      </c>
      <c r="I2834" s="25">
        <v>0</v>
      </c>
      <c r="J2834" s="22">
        <f>OR(F2834&lt;&gt;0,G2834&lt;&gt;0,H2834&lt;&gt;0,I2834&lt;&gt;0)*(F2834 + (F2834 = 0))*(G2834 + (G2834 = 0))*(H2834 + (H2834 = 0))*(I2834 + (I2834 = 0))</f>
        <v>0.4</v>
      </c>
      <c r="K2834" s="20"/>
      <c r="L2834" s="20"/>
      <c r="M2834" s="48"/>
    </row>
    <row r="2835" spans="1:13" x14ac:dyDescent="0.25">
      <c r="A2835" s="20"/>
      <c r="B2835" s="20"/>
      <c r="C2835" s="20"/>
      <c r="D2835" s="23"/>
      <c r="E2835" s="18" t="s">
        <v>733</v>
      </c>
      <c r="F2835" s="24">
        <v>2</v>
      </c>
      <c r="G2835" s="25">
        <v>0.42</v>
      </c>
      <c r="H2835" s="25">
        <v>0</v>
      </c>
      <c r="I2835" s="25">
        <v>0</v>
      </c>
      <c r="J2835" s="22">
        <f>OR(F2835&lt;&gt;0,G2835&lt;&gt;0,H2835&lt;&gt;0,I2835&lt;&gt;0)*(F2835 + (F2835 = 0))*(G2835 + (G2835 = 0))*(H2835 + (H2835 = 0))*(I2835 + (I2835 = 0))</f>
        <v>0.84</v>
      </c>
      <c r="K2835" s="20"/>
      <c r="L2835" s="20"/>
      <c r="M2835" s="48"/>
    </row>
    <row r="2836" spans="1:13" x14ac:dyDescent="0.25">
      <c r="A2836" s="20"/>
      <c r="B2836" s="20"/>
      <c r="C2836" s="20"/>
      <c r="D2836" s="23"/>
      <c r="E2836" s="20"/>
      <c r="F2836" s="20"/>
      <c r="G2836" s="20"/>
      <c r="H2836" s="20"/>
      <c r="I2836" s="20"/>
      <c r="J2836" s="26" t="s">
        <v>111</v>
      </c>
      <c r="K2836" s="27">
        <f>SUM(J2834:J2835)</f>
        <v>1.24</v>
      </c>
      <c r="L2836" s="25">
        <v>22.34</v>
      </c>
      <c r="M2836" s="49">
        <f>ROUND(K2836*L2836,2)</f>
        <v>27.7</v>
      </c>
    </row>
    <row r="2837" spans="1:13" x14ac:dyDescent="0.25">
      <c r="A2837" s="29"/>
      <c r="B2837" s="29"/>
      <c r="C2837" s="29"/>
      <c r="D2837" s="30"/>
      <c r="E2837" s="29"/>
      <c r="F2837" s="29"/>
      <c r="G2837" s="29"/>
      <c r="H2837" s="29"/>
      <c r="I2837" s="29"/>
      <c r="J2837" s="29"/>
      <c r="K2837" s="29"/>
      <c r="L2837" s="29"/>
      <c r="M2837" s="50"/>
    </row>
    <row r="2838" spans="1:13" x14ac:dyDescent="0.25">
      <c r="A2838" s="17" t="s">
        <v>34</v>
      </c>
      <c r="B2838" s="18" t="s">
        <v>21</v>
      </c>
      <c r="C2838" s="18" t="s">
        <v>22</v>
      </c>
      <c r="D2838" s="19" t="s">
        <v>35</v>
      </c>
      <c r="E2838" s="20"/>
      <c r="F2838" s="20"/>
      <c r="G2838" s="20"/>
      <c r="H2838" s="20"/>
      <c r="I2838" s="20"/>
      <c r="J2838" s="20"/>
      <c r="K2838" s="21">
        <f>K2844</f>
        <v>40.950000000000003</v>
      </c>
      <c r="L2838" s="22">
        <f>L2844</f>
        <v>27.92</v>
      </c>
      <c r="M2838" s="47">
        <f>M2844</f>
        <v>1143.32</v>
      </c>
    </row>
    <row r="2839" spans="1:13" ht="33.75" x14ac:dyDescent="0.25">
      <c r="A2839" s="20"/>
      <c r="B2839" s="20"/>
      <c r="C2839" s="20"/>
      <c r="D2839" s="19" t="s">
        <v>36</v>
      </c>
      <c r="E2839" s="20"/>
      <c r="F2839" s="20"/>
      <c r="G2839" s="20"/>
      <c r="H2839" s="20"/>
      <c r="I2839" s="20"/>
      <c r="J2839" s="20"/>
      <c r="K2839" s="20"/>
      <c r="L2839" s="20"/>
      <c r="M2839" s="48"/>
    </row>
    <row r="2840" spans="1:13" x14ac:dyDescent="0.25">
      <c r="A2840" s="20"/>
      <c r="B2840" s="20"/>
      <c r="C2840" s="20"/>
      <c r="D2840" s="23"/>
      <c r="E2840" s="18" t="s">
        <v>326</v>
      </c>
      <c r="F2840" s="24">
        <v>2</v>
      </c>
      <c r="G2840" s="25">
        <v>1.1000000000000001</v>
      </c>
      <c r="H2840" s="25">
        <v>10.6</v>
      </c>
      <c r="I2840" s="25">
        <v>0</v>
      </c>
      <c r="J2840" s="22">
        <f>OR(F2840&lt;&gt;0,G2840&lt;&gt;0,H2840&lt;&gt;0,I2840&lt;&gt;0)*(F2840 + (F2840 = 0))*(G2840 + (G2840 = 0))*(H2840 + (H2840 = 0))*(I2840 + (I2840 = 0))</f>
        <v>23.32</v>
      </c>
      <c r="K2840" s="20"/>
      <c r="L2840" s="20"/>
      <c r="M2840" s="48"/>
    </row>
    <row r="2841" spans="1:13" x14ac:dyDescent="0.25">
      <c r="A2841" s="20"/>
      <c r="B2841" s="20"/>
      <c r="C2841" s="20"/>
      <c r="D2841" s="23"/>
      <c r="E2841" s="18" t="s">
        <v>734</v>
      </c>
      <c r="F2841" s="24">
        <v>6</v>
      </c>
      <c r="G2841" s="25">
        <v>1</v>
      </c>
      <c r="H2841" s="25">
        <v>1.1299999999999999</v>
      </c>
      <c r="I2841" s="25">
        <v>0</v>
      </c>
      <c r="J2841" s="22">
        <f>OR(F2841&lt;&gt;0,G2841&lt;&gt;0,H2841&lt;&gt;0,I2841&lt;&gt;0)*(F2841 + (F2841 = 0))*(G2841 + (G2841 = 0))*(H2841 + (H2841 = 0))*(I2841 + (I2841 = 0))</f>
        <v>6.78</v>
      </c>
      <c r="K2841" s="20"/>
      <c r="L2841" s="20"/>
      <c r="M2841" s="48"/>
    </row>
    <row r="2842" spans="1:13" x14ac:dyDescent="0.25">
      <c r="A2842" s="20"/>
      <c r="B2842" s="20"/>
      <c r="C2842" s="20"/>
      <c r="D2842" s="23"/>
      <c r="E2842" s="18" t="s">
        <v>16</v>
      </c>
      <c r="F2842" s="24">
        <v>4</v>
      </c>
      <c r="G2842" s="25">
        <v>1.5</v>
      </c>
      <c r="H2842" s="25">
        <v>1.1299999999999999</v>
      </c>
      <c r="I2842" s="25">
        <v>0</v>
      </c>
      <c r="J2842" s="22">
        <f>OR(F2842&lt;&gt;0,G2842&lt;&gt;0,H2842&lt;&gt;0,I2842&lt;&gt;0)*(F2842 + (F2842 = 0))*(G2842 + (G2842 = 0))*(H2842 + (H2842 = 0))*(I2842 + (I2842 = 0))</f>
        <v>6.78</v>
      </c>
      <c r="K2842" s="20"/>
      <c r="L2842" s="20"/>
      <c r="M2842" s="48"/>
    </row>
    <row r="2843" spans="1:13" x14ac:dyDescent="0.25">
      <c r="A2843" s="20"/>
      <c r="B2843" s="20"/>
      <c r="C2843" s="20"/>
      <c r="D2843" s="23"/>
      <c r="E2843" s="18" t="s">
        <v>16</v>
      </c>
      <c r="F2843" s="24">
        <v>2</v>
      </c>
      <c r="G2843" s="25">
        <v>1.8</v>
      </c>
      <c r="H2843" s="25">
        <v>1.1299999999999999</v>
      </c>
      <c r="I2843" s="25">
        <v>0</v>
      </c>
      <c r="J2843" s="22">
        <f>OR(F2843&lt;&gt;0,G2843&lt;&gt;0,H2843&lt;&gt;0,I2843&lt;&gt;0)*(F2843 + (F2843 = 0))*(G2843 + (G2843 = 0))*(H2843 + (H2843 = 0))*(I2843 + (I2843 = 0))</f>
        <v>4.07</v>
      </c>
      <c r="K2843" s="20"/>
      <c r="L2843" s="20"/>
      <c r="M2843" s="48"/>
    </row>
    <row r="2844" spans="1:13" x14ac:dyDescent="0.25">
      <c r="A2844" s="20"/>
      <c r="B2844" s="20"/>
      <c r="C2844" s="20"/>
      <c r="D2844" s="23"/>
      <c r="E2844" s="20"/>
      <c r="F2844" s="20"/>
      <c r="G2844" s="20"/>
      <c r="H2844" s="20"/>
      <c r="I2844" s="20"/>
      <c r="J2844" s="26" t="s">
        <v>38</v>
      </c>
      <c r="K2844" s="27">
        <f>SUM(J2840:J2843)</f>
        <v>40.950000000000003</v>
      </c>
      <c r="L2844" s="25">
        <v>27.92</v>
      </c>
      <c r="M2844" s="49">
        <f>ROUND(K2844*L2844,2)</f>
        <v>1143.32</v>
      </c>
    </row>
    <row r="2845" spans="1:13" x14ac:dyDescent="0.25">
      <c r="A2845" s="29"/>
      <c r="B2845" s="29"/>
      <c r="C2845" s="29"/>
      <c r="D2845" s="30"/>
      <c r="E2845" s="29"/>
      <c r="F2845" s="29"/>
      <c r="G2845" s="29"/>
      <c r="H2845" s="29"/>
      <c r="I2845" s="29"/>
      <c r="J2845" s="29"/>
      <c r="K2845" s="29"/>
      <c r="L2845" s="29"/>
      <c r="M2845" s="50"/>
    </row>
    <row r="2846" spans="1:13" x14ac:dyDescent="0.25">
      <c r="A2846" s="17" t="s">
        <v>68</v>
      </c>
      <c r="B2846" s="18" t="s">
        <v>21</v>
      </c>
      <c r="C2846" s="18" t="s">
        <v>59</v>
      </c>
      <c r="D2846" s="19" t="s">
        <v>69</v>
      </c>
      <c r="E2846" s="20"/>
      <c r="F2846" s="20"/>
      <c r="G2846" s="20"/>
      <c r="H2846" s="20"/>
      <c r="I2846" s="20"/>
      <c r="J2846" s="20"/>
      <c r="K2846" s="21">
        <f>K2850</f>
        <v>4.8</v>
      </c>
      <c r="L2846" s="22">
        <f>L2850</f>
        <v>70</v>
      </c>
      <c r="M2846" s="47">
        <f>M2850</f>
        <v>336</v>
      </c>
    </row>
    <row r="2847" spans="1:13" ht="90" x14ac:dyDescent="0.25">
      <c r="A2847" s="20"/>
      <c r="B2847" s="20"/>
      <c r="C2847" s="20"/>
      <c r="D2847" s="19" t="s">
        <v>70</v>
      </c>
      <c r="E2847" s="20"/>
      <c r="F2847" s="20"/>
      <c r="G2847" s="20"/>
      <c r="H2847" s="20"/>
      <c r="I2847" s="20"/>
      <c r="J2847" s="20"/>
      <c r="K2847" s="20"/>
      <c r="L2847" s="20"/>
      <c r="M2847" s="48"/>
    </row>
    <row r="2848" spans="1:13" x14ac:dyDescent="0.25">
      <c r="A2848" s="20"/>
      <c r="B2848" s="20"/>
      <c r="C2848" s="20"/>
      <c r="D2848" s="23"/>
      <c r="E2848" s="18" t="s">
        <v>499</v>
      </c>
      <c r="F2848" s="24">
        <v>2</v>
      </c>
      <c r="G2848" s="25">
        <v>1</v>
      </c>
      <c r="H2848" s="25">
        <v>1.5</v>
      </c>
      <c r="I2848" s="25">
        <v>0</v>
      </c>
      <c r="J2848" s="22">
        <f>OR(F2848&lt;&gt;0,G2848&lt;&gt;0,H2848&lt;&gt;0,I2848&lt;&gt;0)*(F2848 + (F2848 = 0))*(G2848 + (G2848 = 0))*(H2848 + (H2848 = 0))*(I2848 + (I2848 = 0))</f>
        <v>3</v>
      </c>
      <c r="K2848" s="20"/>
      <c r="L2848" s="20"/>
      <c r="M2848" s="48"/>
    </row>
    <row r="2849" spans="1:13" x14ac:dyDescent="0.25">
      <c r="A2849" s="20"/>
      <c r="B2849" s="20"/>
      <c r="C2849" s="20"/>
      <c r="D2849" s="23"/>
      <c r="E2849" s="18" t="s">
        <v>16</v>
      </c>
      <c r="F2849" s="24">
        <v>1</v>
      </c>
      <c r="G2849" s="25">
        <v>1</v>
      </c>
      <c r="H2849" s="25">
        <v>1.8</v>
      </c>
      <c r="I2849" s="25">
        <v>0</v>
      </c>
      <c r="J2849" s="22">
        <f>OR(F2849&lt;&gt;0,G2849&lt;&gt;0,H2849&lt;&gt;0,I2849&lt;&gt;0)*(F2849 + (F2849 = 0))*(G2849 + (G2849 = 0))*(H2849 + (H2849 = 0))*(I2849 + (I2849 = 0))</f>
        <v>1.8</v>
      </c>
      <c r="K2849" s="20"/>
      <c r="L2849" s="20"/>
      <c r="M2849" s="48"/>
    </row>
    <row r="2850" spans="1:13" x14ac:dyDescent="0.25">
      <c r="A2850" s="20"/>
      <c r="B2850" s="20"/>
      <c r="C2850" s="20"/>
      <c r="D2850" s="23"/>
      <c r="E2850" s="20"/>
      <c r="F2850" s="20"/>
      <c r="G2850" s="20"/>
      <c r="H2850" s="20"/>
      <c r="I2850" s="20"/>
      <c r="J2850" s="26" t="s">
        <v>72</v>
      </c>
      <c r="K2850" s="27">
        <f>SUM(J2848:J2849)</f>
        <v>4.8</v>
      </c>
      <c r="L2850" s="25">
        <v>70</v>
      </c>
      <c r="M2850" s="49">
        <f>ROUND(K2850*L2850,2)</f>
        <v>336</v>
      </c>
    </row>
    <row r="2851" spans="1:13" x14ac:dyDescent="0.25">
      <c r="A2851" s="29"/>
      <c r="B2851" s="29"/>
      <c r="C2851" s="29"/>
      <c r="D2851" s="30"/>
      <c r="E2851" s="29"/>
      <c r="F2851" s="29"/>
      <c r="G2851" s="29"/>
      <c r="H2851" s="29"/>
      <c r="I2851" s="29"/>
      <c r="J2851" s="29"/>
      <c r="K2851" s="29"/>
      <c r="L2851" s="29"/>
      <c r="M2851" s="50"/>
    </row>
    <row r="2852" spans="1:13" x14ac:dyDescent="0.25">
      <c r="A2852" s="17" t="s">
        <v>374</v>
      </c>
      <c r="B2852" s="18" t="s">
        <v>21</v>
      </c>
      <c r="C2852" s="18" t="s">
        <v>59</v>
      </c>
      <c r="D2852" s="19" t="s">
        <v>375</v>
      </c>
      <c r="E2852" s="20"/>
      <c r="F2852" s="20"/>
      <c r="G2852" s="20"/>
      <c r="H2852" s="20"/>
      <c r="I2852" s="20"/>
      <c r="J2852" s="20"/>
      <c r="K2852" s="21">
        <f>K2855</f>
        <v>0.36</v>
      </c>
      <c r="L2852" s="22">
        <f>L2855</f>
        <v>283.76</v>
      </c>
      <c r="M2852" s="47">
        <f>M2855</f>
        <v>102.15</v>
      </c>
    </row>
    <row r="2853" spans="1:13" ht="67.5" x14ac:dyDescent="0.25">
      <c r="A2853" s="20"/>
      <c r="B2853" s="20"/>
      <c r="C2853" s="20"/>
      <c r="D2853" s="19" t="s">
        <v>376</v>
      </c>
      <c r="E2853" s="20"/>
      <c r="F2853" s="20"/>
      <c r="G2853" s="20"/>
      <c r="H2853" s="20"/>
      <c r="I2853" s="20"/>
      <c r="J2853" s="20"/>
      <c r="K2853" s="20"/>
      <c r="L2853" s="20"/>
      <c r="M2853" s="48"/>
    </row>
    <row r="2854" spans="1:13" x14ac:dyDescent="0.25">
      <c r="A2854" s="20"/>
      <c r="B2854" s="20"/>
      <c r="C2854" s="20"/>
      <c r="D2854" s="23"/>
      <c r="E2854" s="18" t="s">
        <v>301</v>
      </c>
      <c r="F2854" s="24">
        <v>1</v>
      </c>
      <c r="G2854" s="25">
        <v>0.6</v>
      </c>
      <c r="H2854" s="25">
        <v>0.6</v>
      </c>
      <c r="I2854" s="25">
        <v>0</v>
      </c>
      <c r="J2854" s="22">
        <f>OR(F2854&lt;&gt;0,G2854&lt;&gt;0,H2854&lt;&gt;0,I2854&lt;&gt;0)*(F2854 + (F2854 = 0))*(G2854 + (G2854 = 0))*(H2854 + (H2854 = 0))*(I2854 + (I2854 = 0))</f>
        <v>0.36</v>
      </c>
      <c r="K2854" s="20"/>
      <c r="L2854" s="20"/>
      <c r="M2854" s="48"/>
    </row>
    <row r="2855" spans="1:13" x14ac:dyDescent="0.25">
      <c r="A2855" s="20"/>
      <c r="B2855" s="20"/>
      <c r="C2855" s="20"/>
      <c r="D2855" s="23"/>
      <c r="E2855" s="20"/>
      <c r="F2855" s="20"/>
      <c r="G2855" s="20"/>
      <c r="H2855" s="20"/>
      <c r="I2855" s="20"/>
      <c r="J2855" s="26" t="s">
        <v>378</v>
      </c>
      <c r="K2855" s="27">
        <f>J2854</f>
        <v>0.36</v>
      </c>
      <c r="L2855" s="25">
        <v>283.76</v>
      </c>
      <c r="M2855" s="49">
        <f>ROUND(K2855*L2855,2)</f>
        <v>102.15</v>
      </c>
    </row>
    <row r="2856" spans="1:13" x14ac:dyDescent="0.25">
      <c r="A2856" s="29"/>
      <c r="B2856" s="29"/>
      <c r="C2856" s="29"/>
      <c r="D2856" s="30"/>
      <c r="E2856" s="29"/>
      <c r="F2856" s="29"/>
      <c r="G2856" s="29"/>
      <c r="H2856" s="29"/>
      <c r="I2856" s="29"/>
      <c r="J2856" s="29"/>
      <c r="K2856" s="29"/>
      <c r="L2856" s="29"/>
      <c r="M2856" s="50"/>
    </row>
    <row r="2857" spans="1:13" x14ac:dyDescent="0.25">
      <c r="A2857" s="20"/>
      <c r="B2857" s="20"/>
      <c r="C2857" s="20"/>
      <c r="D2857" s="23"/>
      <c r="E2857" s="20"/>
      <c r="F2857" s="20"/>
      <c r="G2857" s="20"/>
      <c r="H2857" s="20"/>
      <c r="I2857" s="20"/>
      <c r="J2857" s="26" t="s">
        <v>735</v>
      </c>
      <c r="K2857" s="31">
        <v>1</v>
      </c>
      <c r="L2857" s="28">
        <f>M2822+M2827+M2832+M2838+M2846+M2852</f>
        <v>1833.57</v>
      </c>
      <c r="M2857" s="49">
        <f>ROUND(K2857*L2857,2)</f>
        <v>1833.57</v>
      </c>
    </row>
    <row r="2858" spans="1:13" x14ac:dyDescent="0.25">
      <c r="A2858" s="29"/>
      <c r="B2858" s="29"/>
      <c r="C2858" s="29"/>
      <c r="D2858" s="30"/>
      <c r="E2858" s="29"/>
      <c r="F2858" s="29"/>
      <c r="G2858" s="29"/>
      <c r="H2858" s="29"/>
      <c r="I2858" s="29"/>
      <c r="J2858" s="29"/>
      <c r="K2858" s="29"/>
      <c r="L2858" s="29"/>
      <c r="M2858" s="50"/>
    </row>
    <row r="2859" spans="1:13" x14ac:dyDescent="0.25">
      <c r="A2859" s="20"/>
      <c r="B2859" s="20"/>
      <c r="C2859" s="20"/>
      <c r="D2859" s="23"/>
      <c r="E2859" s="20"/>
      <c r="F2859" s="20"/>
      <c r="G2859" s="20"/>
      <c r="H2859" s="20"/>
      <c r="I2859" s="20"/>
      <c r="J2859" s="26" t="s">
        <v>736</v>
      </c>
      <c r="K2859" s="32">
        <v>1</v>
      </c>
      <c r="L2859" s="28">
        <f>M2821</f>
        <v>1833.57</v>
      </c>
      <c r="M2859" s="49">
        <f>ROUND(K2859*L2859,2)</f>
        <v>1833.57</v>
      </c>
    </row>
    <row r="2860" spans="1:13" x14ac:dyDescent="0.25">
      <c r="A2860" s="29"/>
      <c r="B2860" s="29"/>
      <c r="C2860" s="29"/>
      <c r="D2860" s="30"/>
      <c r="E2860" s="29"/>
      <c r="F2860" s="29"/>
      <c r="G2860" s="29"/>
      <c r="H2860" s="29"/>
      <c r="I2860" s="29"/>
      <c r="J2860" s="29"/>
      <c r="K2860" s="29"/>
      <c r="L2860" s="29"/>
      <c r="M2860" s="50"/>
    </row>
    <row r="2861" spans="1:13" collapsed="1" x14ac:dyDescent="0.25">
      <c r="A2861" s="7" t="s">
        <v>737</v>
      </c>
      <c r="B2861" s="7" t="s">
        <v>15</v>
      </c>
      <c r="C2861" s="7" t="s">
        <v>16</v>
      </c>
      <c r="D2861" s="8" t="s">
        <v>738</v>
      </c>
      <c r="E2861" s="9"/>
      <c r="F2861" s="9"/>
      <c r="G2861" s="9"/>
      <c r="H2861" s="9"/>
      <c r="I2861" s="9"/>
      <c r="J2861" s="9"/>
      <c r="K2861" s="10">
        <f>K2875</f>
        <v>1</v>
      </c>
      <c r="L2861" s="11">
        <f>L2875</f>
        <v>259.92</v>
      </c>
      <c r="M2861" s="45">
        <f>M2875</f>
        <v>259.92</v>
      </c>
    </row>
    <row r="2862" spans="1:13" x14ac:dyDescent="0.25">
      <c r="A2862" s="12" t="s">
        <v>739</v>
      </c>
      <c r="B2862" s="12" t="s">
        <v>15</v>
      </c>
      <c r="C2862" s="12" t="s">
        <v>16</v>
      </c>
      <c r="D2862" s="13" t="s">
        <v>19</v>
      </c>
      <c r="E2862" s="14"/>
      <c r="F2862" s="14"/>
      <c r="G2862" s="14"/>
      <c r="H2862" s="14"/>
      <c r="I2862" s="14"/>
      <c r="J2862" s="14"/>
      <c r="K2862" s="15">
        <f>K2873</f>
        <v>1</v>
      </c>
      <c r="L2862" s="16">
        <f>L2873</f>
        <v>259.92</v>
      </c>
      <c r="M2862" s="46">
        <f>M2873</f>
        <v>259.92</v>
      </c>
    </row>
    <row r="2863" spans="1:13" x14ac:dyDescent="0.25">
      <c r="A2863" s="17" t="s">
        <v>202</v>
      </c>
      <c r="B2863" s="18" t="s">
        <v>21</v>
      </c>
      <c r="C2863" s="18" t="s">
        <v>29</v>
      </c>
      <c r="D2863" s="19" t="s">
        <v>203</v>
      </c>
      <c r="E2863" s="20"/>
      <c r="F2863" s="20"/>
      <c r="G2863" s="20"/>
      <c r="H2863" s="20"/>
      <c r="I2863" s="20"/>
      <c r="J2863" s="20"/>
      <c r="K2863" s="21">
        <f>K2866</f>
        <v>1</v>
      </c>
      <c r="L2863" s="22">
        <f>L2866</f>
        <v>188.41</v>
      </c>
      <c r="M2863" s="47">
        <f>M2866</f>
        <v>188.41</v>
      </c>
    </row>
    <row r="2864" spans="1:13" ht="78.75" x14ac:dyDescent="0.25">
      <c r="A2864" s="20"/>
      <c r="B2864" s="20"/>
      <c r="C2864" s="20"/>
      <c r="D2864" s="19" t="s">
        <v>204</v>
      </c>
      <c r="E2864" s="20"/>
      <c r="F2864" s="20"/>
      <c r="G2864" s="20"/>
      <c r="H2864" s="20"/>
      <c r="I2864" s="20"/>
      <c r="J2864" s="20"/>
      <c r="K2864" s="20"/>
      <c r="L2864" s="20"/>
      <c r="M2864" s="48"/>
    </row>
    <row r="2865" spans="1:13" x14ac:dyDescent="0.25">
      <c r="A2865" s="20"/>
      <c r="B2865" s="20"/>
      <c r="C2865" s="20"/>
      <c r="D2865" s="23"/>
      <c r="E2865" s="18" t="s">
        <v>714</v>
      </c>
      <c r="F2865" s="24">
        <v>1</v>
      </c>
      <c r="G2865" s="25">
        <v>0</v>
      </c>
      <c r="H2865" s="25">
        <v>0</v>
      </c>
      <c r="I2865" s="25">
        <v>0</v>
      </c>
      <c r="J2865" s="22">
        <f>OR(F2865&lt;&gt;0,G2865&lt;&gt;0,H2865&lt;&gt;0,I2865&lt;&gt;0)*(F2865 + (F2865 = 0))*(G2865 + (G2865 = 0))*(H2865 + (H2865 = 0))*(I2865 + (I2865 = 0))</f>
        <v>1</v>
      </c>
      <c r="K2865" s="20"/>
      <c r="L2865" s="20"/>
      <c r="M2865" s="48"/>
    </row>
    <row r="2866" spans="1:13" x14ac:dyDescent="0.25">
      <c r="A2866" s="20"/>
      <c r="B2866" s="20"/>
      <c r="C2866" s="20"/>
      <c r="D2866" s="23"/>
      <c r="E2866" s="20"/>
      <c r="F2866" s="20"/>
      <c r="G2866" s="20"/>
      <c r="H2866" s="20"/>
      <c r="I2866" s="20"/>
      <c r="J2866" s="26" t="s">
        <v>209</v>
      </c>
      <c r="K2866" s="27">
        <f>J2865</f>
        <v>1</v>
      </c>
      <c r="L2866" s="25">
        <v>188.41</v>
      </c>
      <c r="M2866" s="49">
        <f>ROUND(K2866*L2866,2)</f>
        <v>188.41</v>
      </c>
    </row>
    <row r="2867" spans="1:13" x14ac:dyDescent="0.25">
      <c r="A2867" s="29"/>
      <c r="B2867" s="29"/>
      <c r="C2867" s="29"/>
      <c r="D2867" s="30"/>
      <c r="E2867" s="29"/>
      <c r="F2867" s="29"/>
      <c r="G2867" s="29"/>
      <c r="H2867" s="29"/>
      <c r="I2867" s="29"/>
      <c r="J2867" s="29"/>
      <c r="K2867" s="29"/>
      <c r="L2867" s="29"/>
      <c r="M2867" s="50"/>
    </row>
    <row r="2868" spans="1:13" ht="22.5" x14ac:dyDescent="0.25">
      <c r="A2868" s="17" t="s">
        <v>88</v>
      </c>
      <c r="B2868" s="18" t="s">
        <v>21</v>
      </c>
      <c r="C2868" s="18" t="s">
        <v>59</v>
      </c>
      <c r="D2868" s="19" t="s">
        <v>89</v>
      </c>
      <c r="E2868" s="20"/>
      <c r="F2868" s="20"/>
      <c r="G2868" s="20"/>
      <c r="H2868" s="20"/>
      <c r="I2868" s="20"/>
      <c r="J2868" s="20"/>
      <c r="K2868" s="21">
        <f>K2871</f>
        <v>0.21</v>
      </c>
      <c r="L2868" s="22">
        <f>L2871</f>
        <v>340.51</v>
      </c>
      <c r="M2868" s="47">
        <f>M2871</f>
        <v>71.510000000000005</v>
      </c>
    </row>
    <row r="2869" spans="1:13" ht="78.75" x14ac:dyDescent="0.25">
      <c r="A2869" s="20"/>
      <c r="B2869" s="20"/>
      <c r="C2869" s="20"/>
      <c r="D2869" s="19" t="s">
        <v>90</v>
      </c>
      <c r="E2869" s="20"/>
      <c r="F2869" s="20"/>
      <c r="G2869" s="20"/>
      <c r="H2869" s="20"/>
      <c r="I2869" s="20"/>
      <c r="J2869" s="20"/>
      <c r="K2869" s="20"/>
      <c r="L2869" s="20"/>
      <c r="M2869" s="48"/>
    </row>
    <row r="2870" spans="1:13" x14ac:dyDescent="0.25">
      <c r="A2870" s="20"/>
      <c r="B2870" s="20"/>
      <c r="C2870" s="20"/>
      <c r="D2870" s="23"/>
      <c r="E2870" s="18" t="s">
        <v>32</v>
      </c>
      <c r="F2870" s="24">
        <v>1</v>
      </c>
      <c r="G2870" s="25">
        <v>0.7</v>
      </c>
      <c r="H2870" s="25">
        <v>0.3</v>
      </c>
      <c r="I2870" s="25">
        <v>0</v>
      </c>
      <c r="J2870" s="22">
        <f>OR(F2870&lt;&gt;0,G2870&lt;&gt;0,H2870&lt;&gt;0,I2870&lt;&gt;0)*(F2870 + (F2870 = 0))*(G2870 + (G2870 = 0))*(H2870 + (H2870 = 0))*(I2870 + (I2870 = 0))</f>
        <v>0.21</v>
      </c>
      <c r="K2870" s="20"/>
      <c r="L2870" s="20"/>
      <c r="M2870" s="48"/>
    </row>
    <row r="2871" spans="1:13" x14ac:dyDescent="0.25">
      <c r="A2871" s="20"/>
      <c r="B2871" s="20"/>
      <c r="C2871" s="20"/>
      <c r="D2871" s="23"/>
      <c r="E2871" s="20"/>
      <c r="F2871" s="20"/>
      <c r="G2871" s="20"/>
      <c r="H2871" s="20"/>
      <c r="I2871" s="20"/>
      <c r="J2871" s="26" t="s">
        <v>92</v>
      </c>
      <c r="K2871" s="27">
        <f>J2870</f>
        <v>0.21</v>
      </c>
      <c r="L2871" s="25">
        <v>340.51</v>
      </c>
      <c r="M2871" s="49">
        <f>ROUND(K2871*L2871,2)</f>
        <v>71.510000000000005</v>
      </c>
    </row>
    <row r="2872" spans="1:13" x14ac:dyDescent="0.25">
      <c r="A2872" s="29"/>
      <c r="B2872" s="29"/>
      <c r="C2872" s="29"/>
      <c r="D2872" s="30"/>
      <c r="E2872" s="29"/>
      <c r="F2872" s="29"/>
      <c r="G2872" s="29"/>
      <c r="H2872" s="29"/>
      <c r="I2872" s="29"/>
      <c r="J2872" s="29"/>
      <c r="K2872" s="29"/>
      <c r="L2872" s="29"/>
      <c r="M2872" s="50"/>
    </row>
    <row r="2873" spans="1:13" x14ac:dyDescent="0.25">
      <c r="A2873" s="20"/>
      <c r="B2873" s="20"/>
      <c r="C2873" s="20"/>
      <c r="D2873" s="23"/>
      <c r="E2873" s="20"/>
      <c r="F2873" s="20"/>
      <c r="G2873" s="20"/>
      <c r="H2873" s="20"/>
      <c r="I2873" s="20"/>
      <c r="J2873" s="26" t="s">
        <v>740</v>
      </c>
      <c r="K2873" s="31">
        <v>1</v>
      </c>
      <c r="L2873" s="28">
        <f>M2863+M2868</f>
        <v>259.92</v>
      </c>
      <c r="M2873" s="49">
        <f>ROUND(K2873*L2873,2)</f>
        <v>259.92</v>
      </c>
    </row>
    <row r="2874" spans="1:13" x14ac:dyDescent="0.25">
      <c r="A2874" s="29"/>
      <c r="B2874" s="29"/>
      <c r="C2874" s="29"/>
      <c r="D2874" s="30"/>
      <c r="E2874" s="29"/>
      <c r="F2874" s="29"/>
      <c r="G2874" s="29"/>
      <c r="H2874" s="29"/>
      <c r="I2874" s="29"/>
      <c r="J2874" s="29"/>
      <c r="K2874" s="29"/>
      <c r="L2874" s="29"/>
      <c r="M2874" s="50"/>
    </row>
    <row r="2875" spans="1:13" x14ac:dyDescent="0.25">
      <c r="A2875" s="20"/>
      <c r="B2875" s="20"/>
      <c r="C2875" s="20"/>
      <c r="D2875" s="23"/>
      <c r="E2875" s="20"/>
      <c r="F2875" s="20"/>
      <c r="G2875" s="20"/>
      <c r="H2875" s="20"/>
      <c r="I2875" s="20"/>
      <c r="J2875" s="26" t="s">
        <v>741</v>
      </c>
      <c r="K2875" s="32">
        <v>1</v>
      </c>
      <c r="L2875" s="28">
        <f>M2862</f>
        <v>259.92</v>
      </c>
      <c r="M2875" s="49">
        <f>ROUND(K2875*L2875,2)</f>
        <v>259.92</v>
      </c>
    </row>
    <row r="2876" spans="1:13" x14ac:dyDescent="0.25">
      <c r="A2876" s="29"/>
      <c r="B2876" s="29"/>
      <c r="C2876" s="29"/>
      <c r="D2876" s="30"/>
      <c r="E2876" s="29"/>
      <c r="F2876" s="29"/>
      <c r="G2876" s="29"/>
      <c r="H2876" s="29"/>
      <c r="I2876" s="29"/>
      <c r="J2876" s="29"/>
      <c r="K2876" s="29"/>
      <c r="L2876" s="29"/>
      <c r="M2876" s="50"/>
    </row>
    <row r="2877" spans="1:13" collapsed="1" x14ac:dyDescent="0.25">
      <c r="A2877" s="7" t="s">
        <v>742</v>
      </c>
      <c r="B2877" s="7" t="s">
        <v>15</v>
      </c>
      <c r="C2877" s="7" t="s">
        <v>16</v>
      </c>
      <c r="D2877" s="8" t="s">
        <v>614</v>
      </c>
      <c r="E2877" s="9"/>
      <c r="F2877" s="9"/>
      <c r="G2877" s="9"/>
      <c r="H2877" s="9"/>
      <c r="I2877" s="9"/>
      <c r="J2877" s="9"/>
      <c r="K2877" s="10">
        <f>K2996</f>
        <v>1</v>
      </c>
      <c r="L2877" s="11">
        <f>L2996</f>
        <v>36832.230000000003</v>
      </c>
      <c r="M2877" s="45">
        <f>M2996</f>
        <v>36832.230000000003</v>
      </c>
    </row>
    <row r="2878" spans="1:13" x14ac:dyDescent="0.25">
      <c r="A2878" s="12" t="s">
        <v>743</v>
      </c>
      <c r="B2878" s="12" t="s">
        <v>15</v>
      </c>
      <c r="C2878" s="12" t="s">
        <v>16</v>
      </c>
      <c r="D2878" s="13" t="s">
        <v>19</v>
      </c>
      <c r="E2878" s="14"/>
      <c r="F2878" s="14"/>
      <c r="G2878" s="14"/>
      <c r="H2878" s="14"/>
      <c r="I2878" s="14"/>
      <c r="J2878" s="14"/>
      <c r="K2878" s="15">
        <f>K2994</f>
        <v>1</v>
      </c>
      <c r="L2878" s="16">
        <f>L2994</f>
        <v>36832.230000000003</v>
      </c>
      <c r="M2878" s="46">
        <f>M2994</f>
        <v>36832.230000000003</v>
      </c>
    </row>
    <row r="2879" spans="1:13" x14ac:dyDescent="0.25">
      <c r="A2879" s="17" t="s">
        <v>451</v>
      </c>
      <c r="B2879" s="18" t="s">
        <v>21</v>
      </c>
      <c r="C2879" s="18" t="s">
        <v>59</v>
      </c>
      <c r="D2879" s="19" t="s">
        <v>452</v>
      </c>
      <c r="E2879" s="20"/>
      <c r="F2879" s="20"/>
      <c r="G2879" s="20"/>
      <c r="H2879" s="20"/>
      <c r="I2879" s="20"/>
      <c r="J2879" s="20"/>
      <c r="K2879" s="21">
        <f>K2890</f>
        <v>24.44</v>
      </c>
      <c r="L2879" s="22">
        <f>L2890</f>
        <v>325</v>
      </c>
      <c r="M2879" s="47">
        <f>M2890</f>
        <v>7943</v>
      </c>
    </row>
    <row r="2880" spans="1:13" ht="45" x14ac:dyDescent="0.25">
      <c r="A2880" s="20"/>
      <c r="B2880" s="20"/>
      <c r="C2880" s="20"/>
      <c r="D2880" s="19" t="s">
        <v>453</v>
      </c>
      <c r="E2880" s="20"/>
      <c r="F2880" s="20"/>
      <c r="G2880" s="20"/>
      <c r="H2880" s="20"/>
      <c r="I2880" s="20"/>
      <c r="J2880" s="20"/>
      <c r="K2880" s="20"/>
      <c r="L2880" s="20"/>
      <c r="M2880" s="48"/>
    </row>
    <row r="2881" spans="1:13" x14ac:dyDescent="0.25">
      <c r="A2881" s="20"/>
      <c r="B2881" s="20"/>
      <c r="C2881" s="20"/>
      <c r="D2881" s="23"/>
      <c r="E2881" s="18" t="s">
        <v>32</v>
      </c>
      <c r="F2881" s="24"/>
      <c r="G2881" s="25"/>
      <c r="H2881" s="25"/>
      <c r="I2881" s="25"/>
      <c r="J2881" s="22">
        <f t="shared" ref="J2881:J2889" si="21">OR(F2881&lt;&gt;0,G2881&lt;&gt;0,H2881&lt;&gt;0,I2881&lt;&gt;0)*(F2881 + (F2881 = 0))*(G2881 + (G2881 = 0))*(H2881 + (H2881 = 0))*(I2881 + (I2881 = 0))</f>
        <v>0</v>
      </c>
      <c r="K2881" s="20"/>
      <c r="L2881" s="20"/>
      <c r="M2881" s="48"/>
    </row>
    <row r="2882" spans="1:13" x14ac:dyDescent="0.25">
      <c r="A2882" s="20"/>
      <c r="B2882" s="20"/>
      <c r="C2882" s="20"/>
      <c r="D2882" s="23"/>
      <c r="E2882" s="18" t="s">
        <v>744</v>
      </c>
      <c r="F2882" s="24">
        <v>1</v>
      </c>
      <c r="G2882" s="25">
        <v>11.6</v>
      </c>
      <c r="H2882" s="25">
        <v>0.47</v>
      </c>
      <c r="I2882" s="25">
        <v>0</v>
      </c>
      <c r="J2882" s="22">
        <f t="shared" si="21"/>
        <v>5.45</v>
      </c>
      <c r="K2882" s="20"/>
      <c r="L2882" s="20"/>
      <c r="M2882" s="48"/>
    </row>
    <row r="2883" spans="1:13" x14ac:dyDescent="0.25">
      <c r="A2883" s="20"/>
      <c r="B2883" s="20"/>
      <c r="C2883" s="20"/>
      <c r="D2883" s="23"/>
      <c r="E2883" s="18" t="s">
        <v>745</v>
      </c>
      <c r="F2883" s="24">
        <v>1</v>
      </c>
      <c r="G2883" s="25">
        <v>3.7</v>
      </c>
      <c r="H2883" s="25">
        <v>0.47</v>
      </c>
      <c r="I2883" s="25">
        <v>0</v>
      </c>
      <c r="J2883" s="22">
        <f t="shared" si="21"/>
        <v>1.74</v>
      </c>
      <c r="K2883" s="20"/>
      <c r="L2883" s="20"/>
      <c r="M2883" s="48"/>
    </row>
    <row r="2884" spans="1:13" x14ac:dyDescent="0.25">
      <c r="A2884" s="20"/>
      <c r="B2884" s="20"/>
      <c r="C2884" s="20"/>
      <c r="D2884" s="23"/>
      <c r="E2884" s="18" t="s">
        <v>746</v>
      </c>
      <c r="F2884" s="24">
        <v>1</v>
      </c>
      <c r="G2884" s="25">
        <v>0.5</v>
      </c>
      <c r="H2884" s="25">
        <v>0.47</v>
      </c>
      <c r="I2884" s="25">
        <v>0</v>
      </c>
      <c r="J2884" s="22">
        <f t="shared" si="21"/>
        <v>0.24</v>
      </c>
      <c r="K2884" s="20"/>
      <c r="L2884" s="20"/>
      <c r="M2884" s="48"/>
    </row>
    <row r="2885" spans="1:13" x14ac:dyDescent="0.25">
      <c r="A2885" s="20"/>
      <c r="B2885" s="20"/>
      <c r="C2885" s="20"/>
      <c r="D2885" s="23"/>
      <c r="E2885" s="18" t="s">
        <v>747</v>
      </c>
      <c r="F2885" s="24">
        <v>1</v>
      </c>
      <c r="G2885" s="25">
        <v>1.6</v>
      </c>
      <c r="H2885" s="25">
        <v>0.31</v>
      </c>
      <c r="I2885" s="25">
        <v>0</v>
      </c>
      <c r="J2885" s="22">
        <f t="shared" si="21"/>
        <v>0.5</v>
      </c>
      <c r="K2885" s="20"/>
      <c r="L2885" s="20"/>
      <c r="M2885" s="48"/>
    </row>
    <row r="2886" spans="1:13" x14ac:dyDescent="0.25">
      <c r="A2886" s="20"/>
      <c r="B2886" s="20"/>
      <c r="C2886" s="20"/>
      <c r="D2886" s="23"/>
      <c r="E2886" s="18" t="s">
        <v>16</v>
      </c>
      <c r="F2886" s="24">
        <v>1</v>
      </c>
      <c r="G2886" s="25">
        <v>7.1</v>
      </c>
      <c r="H2886" s="25">
        <v>0.47</v>
      </c>
      <c r="I2886" s="25">
        <v>0</v>
      </c>
      <c r="J2886" s="22">
        <f t="shared" si="21"/>
        <v>3.34</v>
      </c>
      <c r="K2886" s="20"/>
      <c r="L2886" s="20"/>
      <c r="M2886" s="48"/>
    </row>
    <row r="2887" spans="1:13" x14ac:dyDescent="0.25">
      <c r="A2887" s="20"/>
      <c r="B2887" s="20"/>
      <c r="C2887" s="20"/>
      <c r="D2887" s="23"/>
      <c r="E2887" s="18" t="s">
        <v>748</v>
      </c>
      <c r="F2887" s="24">
        <v>1</v>
      </c>
      <c r="G2887" s="25">
        <v>7.1</v>
      </c>
      <c r="H2887" s="25">
        <v>0</v>
      </c>
      <c r="I2887" s="25">
        <v>0</v>
      </c>
      <c r="J2887" s="22">
        <f t="shared" si="21"/>
        <v>7.1</v>
      </c>
      <c r="K2887" s="20"/>
      <c r="L2887" s="20"/>
      <c r="M2887" s="48"/>
    </row>
    <row r="2888" spans="1:13" x14ac:dyDescent="0.25">
      <c r="A2888" s="20"/>
      <c r="B2888" s="20"/>
      <c r="C2888" s="20"/>
      <c r="D2888" s="23"/>
      <c r="E2888" s="18" t="s">
        <v>749</v>
      </c>
      <c r="F2888" s="24">
        <v>1</v>
      </c>
      <c r="G2888" s="25">
        <v>1.7</v>
      </c>
      <c r="H2888" s="25">
        <v>0.63</v>
      </c>
      <c r="I2888" s="25">
        <v>0</v>
      </c>
      <c r="J2888" s="22">
        <f t="shared" si="21"/>
        <v>1.07</v>
      </c>
      <c r="K2888" s="20"/>
      <c r="L2888" s="20"/>
      <c r="M2888" s="48"/>
    </row>
    <row r="2889" spans="1:13" x14ac:dyDescent="0.25">
      <c r="A2889" s="20"/>
      <c r="B2889" s="20"/>
      <c r="C2889" s="20"/>
      <c r="D2889" s="23"/>
      <c r="E2889" s="18" t="s">
        <v>16</v>
      </c>
      <c r="F2889" s="24">
        <v>1</v>
      </c>
      <c r="G2889" s="25">
        <v>5</v>
      </c>
      <c r="H2889" s="25">
        <v>0</v>
      </c>
      <c r="I2889" s="25">
        <v>0</v>
      </c>
      <c r="J2889" s="22">
        <f t="shared" si="21"/>
        <v>5</v>
      </c>
      <c r="K2889" s="20"/>
      <c r="L2889" s="20"/>
      <c r="M2889" s="48"/>
    </row>
    <row r="2890" spans="1:13" x14ac:dyDescent="0.25">
      <c r="A2890" s="20"/>
      <c r="B2890" s="20"/>
      <c r="C2890" s="20"/>
      <c r="D2890" s="23"/>
      <c r="E2890" s="20"/>
      <c r="F2890" s="20"/>
      <c r="G2890" s="20"/>
      <c r="H2890" s="20"/>
      <c r="I2890" s="20"/>
      <c r="J2890" s="26" t="s">
        <v>558</v>
      </c>
      <c r="K2890" s="27">
        <f>SUM(J2881:J2889)</f>
        <v>24.44</v>
      </c>
      <c r="L2890" s="25">
        <v>325</v>
      </c>
      <c r="M2890" s="49">
        <f>ROUND(K2890*L2890,2)</f>
        <v>7943</v>
      </c>
    </row>
    <row r="2891" spans="1:13" x14ac:dyDescent="0.25">
      <c r="A2891" s="29"/>
      <c r="B2891" s="29"/>
      <c r="C2891" s="29"/>
      <c r="D2891" s="30"/>
      <c r="E2891" s="29"/>
      <c r="F2891" s="29"/>
      <c r="G2891" s="29"/>
      <c r="H2891" s="29"/>
      <c r="I2891" s="29"/>
      <c r="J2891" s="29"/>
      <c r="K2891" s="29"/>
      <c r="L2891" s="29"/>
      <c r="M2891" s="50"/>
    </row>
    <row r="2892" spans="1:13" ht="22.5" x14ac:dyDescent="0.25">
      <c r="A2892" s="17" t="s">
        <v>88</v>
      </c>
      <c r="B2892" s="18" t="s">
        <v>21</v>
      </c>
      <c r="C2892" s="18" t="s">
        <v>59</v>
      </c>
      <c r="D2892" s="19" t="s">
        <v>89</v>
      </c>
      <c r="E2892" s="20"/>
      <c r="F2892" s="20"/>
      <c r="G2892" s="20"/>
      <c r="H2892" s="20"/>
      <c r="I2892" s="20"/>
      <c r="J2892" s="20"/>
      <c r="K2892" s="21">
        <f>K2897</f>
        <v>0.57999999999999996</v>
      </c>
      <c r="L2892" s="22">
        <f>L2897</f>
        <v>340.51</v>
      </c>
      <c r="M2892" s="47">
        <f>M2897</f>
        <v>197.5</v>
      </c>
    </row>
    <row r="2893" spans="1:13" ht="78.75" x14ac:dyDescent="0.25">
      <c r="A2893" s="20"/>
      <c r="B2893" s="20"/>
      <c r="C2893" s="20"/>
      <c r="D2893" s="19" t="s">
        <v>90</v>
      </c>
      <c r="E2893" s="20"/>
      <c r="F2893" s="20"/>
      <c r="G2893" s="20"/>
      <c r="H2893" s="20"/>
      <c r="I2893" s="20"/>
      <c r="J2893" s="20"/>
      <c r="K2893" s="20"/>
      <c r="L2893" s="20"/>
      <c r="M2893" s="48"/>
    </row>
    <row r="2894" spans="1:13" x14ac:dyDescent="0.25">
      <c r="A2894" s="20"/>
      <c r="B2894" s="20"/>
      <c r="C2894" s="20"/>
      <c r="D2894" s="23"/>
      <c r="E2894" s="18" t="s">
        <v>42</v>
      </c>
      <c r="F2894" s="24">
        <v>1</v>
      </c>
      <c r="G2894" s="25">
        <v>0.64</v>
      </c>
      <c r="H2894" s="25">
        <v>0.6</v>
      </c>
      <c r="I2894" s="25">
        <v>0</v>
      </c>
      <c r="J2894" s="22">
        <f>OR(F2894&lt;&gt;0,G2894&lt;&gt;0,H2894&lt;&gt;0,I2894&lt;&gt;0)*(F2894 + (F2894 = 0))*(G2894 + (G2894 = 0))*(H2894 + (H2894 = 0))*(I2894 + (I2894 = 0))</f>
        <v>0.38</v>
      </c>
      <c r="K2894" s="20"/>
      <c r="L2894" s="20"/>
      <c r="M2894" s="48"/>
    </row>
    <row r="2895" spans="1:13" x14ac:dyDescent="0.25">
      <c r="A2895" s="20"/>
      <c r="B2895" s="20"/>
      <c r="C2895" s="20"/>
      <c r="D2895" s="23"/>
      <c r="E2895" s="18" t="s">
        <v>301</v>
      </c>
      <c r="F2895" s="24">
        <v>4</v>
      </c>
      <c r="G2895" s="25">
        <v>0.1</v>
      </c>
      <c r="H2895" s="25">
        <v>0.16</v>
      </c>
      <c r="I2895" s="25">
        <v>0</v>
      </c>
      <c r="J2895" s="22">
        <f>OR(F2895&lt;&gt;0,G2895&lt;&gt;0,H2895&lt;&gt;0,I2895&lt;&gt;0)*(F2895 + (F2895 = 0))*(G2895 + (G2895 = 0))*(H2895 + (H2895 = 0))*(I2895 + (I2895 = 0))</f>
        <v>0.06</v>
      </c>
      <c r="K2895" s="20"/>
      <c r="L2895" s="20"/>
      <c r="M2895" s="48"/>
    </row>
    <row r="2896" spans="1:13" x14ac:dyDescent="0.25">
      <c r="A2896" s="20"/>
      <c r="B2896" s="20"/>
      <c r="C2896" s="20"/>
      <c r="D2896" s="23"/>
      <c r="E2896" s="18" t="s">
        <v>750</v>
      </c>
      <c r="F2896" s="24">
        <v>2</v>
      </c>
      <c r="G2896" s="25">
        <v>0.2</v>
      </c>
      <c r="H2896" s="25">
        <v>0.35</v>
      </c>
      <c r="I2896" s="25">
        <v>0</v>
      </c>
      <c r="J2896" s="22">
        <f>OR(F2896&lt;&gt;0,G2896&lt;&gt;0,H2896&lt;&gt;0,I2896&lt;&gt;0)*(F2896 + (F2896 = 0))*(G2896 + (G2896 = 0))*(H2896 + (H2896 = 0))*(I2896 + (I2896 = 0))</f>
        <v>0.14000000000000001</v>
      </c>
      <c r="K2896" s="20"/>
      <c r="L2896" s="20"/>
      <c r="M2896" s="48"/>
    </row>
    <row r="2897" spans="1:13" x14ac:dyDescent="0.25">
      <c r="A2897" s="20"/>
      <c r="B2897" s="20"/>
      <c r="C2897" s="20"/>
      <c r="D2897" s="23"/>
      <c r="E2897" s="20"/>
      <c r="F2897" s="20"/>
      <c r="G2897" s="20"/>
      <c r="H2897" s="20"/>
      <c r="I2897" s="20"/>
      <c r="J2897" s="26" t="s">
        <v>92</v>
      </c>
      <c r="K2897" s="27">
        <f>SUM(J2894:J2896)</f>
        <v>0.57999999999999996</v>
      </c>
      <c r="L2897" s="25">
        <v>340.51</v>
      </c>
      <c r="M2897" s="49">
        <f>ROUND(K2897*L2897,2)</f>
        <v>197.5</v>
      </c>
    </row>
    <row r="2898" spans="1:13" x14ac:dyDescent="0.25">
      <c r="A2898" s="29"/>
      <c r="B2898" s="29"/>
      <c r="C2898" s="29"/>
      <c r="D2898" s="30"/>
      <c r="E2898" s="29"/>
      <c r="F2898" s="29"/>
      <c r="G2898" s="29"/>
      <c r="H2898" s="29"/>
      <c r="I2898" s="29"/>
      <c r="J2898" s="29"/>
      <c r="K2898" s="29"/>
      <c r="L2898" s="29"/>
      <c r="M2898" s="50"/>
    </row>
    <row r="2899" spans="1:13" x14ac:dyDescent="0.25">
      <c r="A2899" s="17" t="s">
        <v>28</v>
      </c>
      <c r="B2899" s="18" t="s">
        <v>21</v>
      </c>
      <c r="C2899" s="18" t="s">
        <v>29</v>
      </c>
      <c r="D2899" s="19" t="s">
        <v>30</v>
      </c>
      <c r="E2899" s="20"/>
      <c r="F2899" s="20"/>
      <c r="G2899" s="20"/>
      <c r="H2899" s="20"/>
      <c r="I2899" s="20"/>
      <c r="J2899" s="20"/>
      <c r="K2899" s="21">
        <f>K2906</f>
        <v>756.04</v>
      </c>
      <c r="L2899" s="22">
        <f>L2906</f>
        <v>29.99</v>
      </c>
      <c r="M2899" s="47">
        <f>M2906</f>
        <v>22673.64</v>
      </c>
    </row>
    <row r="2900" spans="1:13" ht="45" x14ac:dyDescent="0.25">
      <c r="A2900" s="20"/>
      <c r="B2900" s="20"/>
      <c r="C2900" s="20"/>
      <c r="D2900" s="19" t="s">
        <v>31</v>
      </c>
      <c r="E2900" s="20"/>
      <c r="F2900" s="20"/>
      <c r="G2900" s="20"/>
      <c r="H2900" s="20"/>
      <c r="I2900" s="20"/>
      <c r="J2900" s="20"/>
      <c r="K2900" s="20"/>
      <c r="L2900" s="20"/>
      <c r="M2900" s="48"/>
    </row>
    <row r="2901" spans="1:13" x14ac:dyDescent="0.25">
      <c r="A2901" s="20"/>
      <c r="B2901" s="20"/>
      <c r="C2901" s="20"/>
      <c r="D2901" s="23"/>
      <c r="E2901" s="18" t="s">
        <v>280</v>
      </c>
      <c r="F2901" s="24">
        <v>1</v>
      </c>
      <c r="G2901" s="25">
        <v>738</v>
      </c>
      <c r="H2901" s="25">
        <v>0</v>
      </c>
      <c r="I2901" s="25">
        <v>0</v>
      </c>
      <c r="J2901" s="22">
        <f>OR(F2901&lt;&gt;0,G2901&lt;&gt;0,H2901&lt;&gt;0,I2901&lt;&gt;0)*(F2901 + (F2901 = 0))*(G2901 + (G2901 = 0))*(H2901 + (H2901 = 0))*(I2901 + (I2901 = 0))</f>
        <v>738</v>
      </c>
      <c r="K2901" s="20"/>
      <c r="L2901" s="20"/>
      <c r="M2901" s="48"/>
    </row>
    <row r="2902" spans="1:13" x14ac:dyDescent="0.25">
      <c r="A2902" s="20"/>
      <c r="B2902" s="20"/>
      <c r="C2902" s="20"/>
      <c r="D2902" s="23"/>
      <c r="E2902" s="18" t="s">
        <v>415</v>
      </c>
      <c r="F2902" s="24">
        <v>1</v>
      </c>
      <c r="G2902" s="25">
        <v>9.0399999999999991</v>
      </c>
      <c r="H2902" s="25">
        <v>0</v>
      </c>
      <c r="I2902" s="25">
        <v>0</v>
      </c>
      <c r="J2902" s="22">
        <f>OR(F2902&lt;&gt;0,G2902&lt;&gt;0,H2902&lt;&gt;0,I2902&lt;&gt;0)*(F2902 + (F2902 = 0))*(G2902 + (G2902 = 0))*(H2902 + (H2902 = 0))*(I2902 + (I2902 = 0))</f>
        <v>9.0399999999999991</v>
      </c>
      <c r="K2902" s="20"/>
      <c r="L2902" s="20"/>
      <c r="M2902" s="48"/>
    </row>
    <row r="2903" spans="1:13" x14ac:dyDescent="0.25">
      <c r="A2903" s="20"/>
      <c r="B2903" s="20"/>
      <c r="C2903" s="20"/>
      <c r="D2903" s="23"/>
      <c r="E2903" s="18" t="s">
        <v>408</v>
      </c>
      <c r="F2903" s="24">
        <v>1</v>
      </c>
      <c r="G2903" s="25">
        <v>3.1</v>
      </c>
      <c r="H2903" s="25">
        <v>0</v>
      </c>
      <c r="I2903" s="25">
        <v>0</v>
      </c>
      <c r="J2903" s="22">
        <f>OR(F2903&lt;&gt;0,G2903&lt;&gt;0,H2903&lt;&gt;0,I2903&lt;&gt;0)*(F2903 + (F2903 = 0))*(G2903 + (G2903 = 0))*(H2903 + (H2903 = 0))*(I2903 + (I2903 = 0))</f>
        <v>3.1</v>
      </c>
      <c r="K2903" s="20"/>
      <c r="L2903" s="20"/>
      <c r="M2903" s="48"/>
    </row>
    <row r="2904" spans="1:13" x14ac:dyDescent="0.25">
      <c r="A2904" s="20"/>
      <c r="B2904" s="20"/>
      <c r="C2904" s="20"/>
      <c r="D2904" s="23"/>
      <c r="E2904" s="18" t="s">
        <v>416</v>
      </c>
      <c r="F2904" s="24">
        <v>1</v>
      </c>
      <c r="G2904" s="25">
        <v>0.9</v>
      </c>
      <c r="H2904" s="25">
        <v>0</v>
      </c>
      <c r="I2904" s="25">
        <v>0</v>
      </c>
      <c r="J2904" s="22">
        <f>OR(F2904&lt;&gt;0,G2904&lt;&gt;0,H2904&lt;&gt;0,I2904&lt;&gt;0)*(F2904 + (F2904 = 0))*(G2904 + (G2904 = 0))*(H2904 + (H2904 = 0))*(I2904 + (I2904 = 0))</f>
        <v>0.9</v>
      </c>
      <c r="K2904" s="20"/>
      <c r="L2904" s="20"/>
      <c r="M2904" s="48"/>
    </row>
    <row r="2905" spans="1:13" x14ac:dyDescent="0.25">
      <c r="A2905" s="20"/>
      <c r="B2905" s="20"/>
      <c r="C2905" s="20"/>
      <c r="D2905" s="23"/>
      <c r="E2905" s="18" t="s">
        <v>16</v>
      </c>
      <c r="F2905" s="24">
        <v>1</v>
      </c>
      <c r="G2905" s="25">
        <v>5</v>
      </c>
      <c r="H2905" s="25">
        <v>0</v>
      </c>
      <c r="I2905" s="25">
        <v>0</v>
      </c>
      <c r="J2905" s="22">
        <f>OR(F2905&lt;&gt;0,G2905&lt;&gt;0,H2905&lt;&gt;0,I2905&lt;&gt;0)*(F2905 + (F2905 = 0))*(G2905 + (G2905 = 0))*(H2905 + (H2905 = 0))*(I2905 + (I2905 = 0))</f>
        <v>5</v>
      </c>
      <c r="K2905" s="20"/>
      <c r="L2905" s="20"/>
      <c r="M2905" s="48"/>
    </row>
    <row r="2906" spans="1:13" x14ac:dyDescent="0.25">
      <c r="A2906" s="20"/>
      <c r="B2906" s="20"/>
      <c r="C2906" s="20"/>
      <c r="D2906" s="23"/>
      <c r="E2906" s="20"/>
      <c r="F2906" s="20"/>
      <c r="G2906" s="20"/>
      <c r="H2906" s="20"/>
      <c r="I2906" s="20"/>
      <c r="J2906" s="26" t="s">
        <v>33</v>
      </c>
      <c r="K2906" s="27">
        <f>SUM(J2901:J2905)</f>
        <v>756.04</v>
      </c>
      <c r="L2906" s="25">
        <v>29.99</v>
      </c>
      <c r="M2906" s="49">
        <f>ROUND(K2906*L2906,2)</f>
        <v>22673.64</v>
      </c>
    </row>
    <row r="2907" spans="1:13" x14ac:dyDescent="0.25">
      <c r="A2907" s="29"/>
      <c r="B2907" s="29"/>
      <c r="C2907" s="29"/>
      <c r="D2907" s="30"/>
      <c r="E2907" s="29"/>
      <c r="F2907" s="29"/>
      <c r="G2907" s="29"/>
      <c r="H2907" s="29"/>
      <c r="I2907" s="29"/>
      <c r="J2907" s="29"/>
      <c r="K2907" s="29"/>
      <c r="L2907" s="29"/>
      <c r="M2907" s="50"/>
    </row>
    <row r="2908" spans="1:13" x14ac:dyDescent="0.25">
      <c r="A2908" s="17" t="s">
        <v>187</v>
      </c>
      <c r="B2908" s="18" t="s">
        <v>21</v>
      </c>
      <c r="C2908" s="18" t="s">
        <v>64</v>
      </c>
      <c r="D2908" s="19" t="s">
        <v>188</v>
      </c>
      <c r="E2908" s="20"/>
      <c r="F2908" s="20"/>
      <c r="G2908" s="20"/>
      <c r="H2908" s="20"/>
      <c r="I2908" s="20"/>
      <c r="J2908" s="20"/>
      <c r="K2908" s="21">
        <f>K2912</f>
        <v>10</v>
      </c>
      <c r="L2908" s="22">
        <f>L2912</f>
        <v>114.25</v>
      </c>
      <c r="M2908" s="47">
        <f>M2912</f>
        <v>1142.5</v>
      </c>
    </row>
    <row r="2909" spans="1:13" ht="67.5" x14ac:dyDescent="0.25">
      <c r="A2909" s="20"/>
      <c r="B2909" s="20"/>
      <c r="C2909" s="20"/>
      <c r="D2909" s="19" t="s">
        <v>189</v>
      </c>
      <c r="E2909" s="20"/>
      <c r="F2909" s="20"/>
      <c r="G2909" s="20"/>
      <c r="H2909" s="20"/>
      <c r="I2909" s="20"/>
      <c r="J2909" s="20"/>
      <c r="K2909" s="20"/>
      <c r="L2909" s="20"/>
      <c r="M2909" s="48"/>
    </row>
    <row r="2910" spans="1:13" x14ac:dyDescent="0.25">
      <c r="A2910" s="20"/>
      <c r="B2910" s="20"/>
      <c r="C2910" s="20"/>
      <c r="D2910" s="23"/>
      <c r="E2910" s="18" t="s">
        <v>71</v>
      </c>
      <c r="F2910" s="24">
        <v>2</v>
      </c>
      <c r="G2910" s="25">
        <v>0</v>
      </c>
      <c r="H2910" s="25">
        <v>0</v>
      </c>
      <c r="I2910" s="25">
        <v>0</v>
      </c>
      <c r="J2910" s="22">
        <f>OR(F2910&lt;&gt;0,G2910&lt;&gt;0,H2910&lt;&gt;0,I2910&lt;&gt;0)*(F2910 + (F2910 = 0))*(G2910 + (G2910 = 0))*(H2910 + (H2910 = 0))*(I2910 + (I2910 = 0))</f>
        <v>2</v>
      </c>
      <c r="K2910" s="20"/>
      <c r="L2910" s="20"/>
      <c r="M2910" s="48"/>
    </row>
    <row r="2911" spans="1:13" x14ac:dyDescent="0.25">
      <c r="A2911" s="20"/>
      <c r="B2911" s="20"/>
      <c r="C2911" s="20"/>
      <c r="D2911" s="23"/>
      <c r="E2911" s="18" t="s">
        <v>499</v>
      </c>
      <c r="F2911" s="24">
        <v>8</v>
      </c>
      <c r="G2911" s="25">
        <v>0</v>
      </c>
      <c r="H2911" s="25">
        <v>0</v>
      </c>
      <c r="I2911" s="25">
        <v>0</v>
      </c>
      <c r="J2911" s="22">
        <f>OR(F2911&lt;&gt;0,G2911&lt;&gt;0,H2911&lt;&gt;0,I2911&lt;&gt;0)*(F2911 + (F2911 = 0))*(G2911 + (G2911 = 0))*(H2911 + (H2911 = 0))*(I2911 + (I2911 = 0))</f>
        <v>8</v>
      </c>
      <c r="K2911" s="20"/>
      <c r="L2911" s="20"/>
      <c r="M2911" s="48"/>
    </row>
    <row r="2912" spans="1:13" x14ac:dyDescent="0.25">
      <c r="A2912" s="20"/>
      <c r="B2912" s="20"/>
      <c r="C2912" s="20"/>
      <c r="D2912" s="23"/>
      <c r="E2912" s="20"/>
      <c r="F2912" s="20"/>
      <c r="G2912" s="20"/>
      <c r="H2912" s="20"/>
      <c r="I2912" s="20"/>
      <c r="J2912" s="26" t="s">
        <v>190</v>
      </c>
      <c r="K2912" s="27">
        <f>SUM(J2910:J2911)</f>
        <v>10</v>
      </c>
      <c r="L2912" s="25">
        <v>114.25</v>
      </c>
      <c r="M2912" s="49">
        <f>ROUND(K2912*L2912,2)</f>
        <v>1142.5</v>
      </c>
    </row>
    <row r="2913" spans="1:13" x14ac:dyDescent="0.25">
      <c r="A2913" s="29"/>
      <c r="B2913" s="29"/>
      <c r="C2913" s="29"/>
      <c r="D2913" s="30"/>
      <c r="E2913" s="29"/>
      <c r="F2913" s="29"/>
      <c r="G2913" s="29"/>
      <c r="H2913" s="29"/>
      <c r="I2913" s="29"/>
      <c r="J2913" s="29"/>
      <c r="K2913" s="29"/>
      <c r="L2913" s="29"/>
      <c r="M2913" s="50"/>
    </row>
    <row r="2914" spans="1:13" x14ac:dyDescent="0.25">
      <c r="A2914" s="17" t="s">
        <v>481</v>
      </c>
      <c r="B2914" s="18" t="s">
        <v>21</v>
      </c>
      <c r="C2914" s="18" t="s">
        <v>29</v>
      </c>
      <c r="D2914" s="19" t="s">
        <v>482</v>
      </c>
      <c r="E2914" s="20"/>
      <c r="F2914" s="20"/>
      <c r="G2914" s="20"/>
      <c r="H2914" s="20"/>
      <c r="I2914" s="20"/>
      <c r="J2914" s="20"/>
      <c r="K2914" s="21">
        <f>K2917</f>
        <v>3.8</v>
      </c>
      <c r="L2914" s="22">
        <f>L2917</f>
        <v>35</v>
      </c>
      <c r="M2914" s="47">
        <f>M2917</f>
        <v>133</v>
      </c>
    </row>
    <row r="2915" spans="1:13" ht="33.75" x14ac:dyDescent="0.25">
      <c r="A2915" s="20"/>
      <c r="B2915" s="20"/>
      <c r="C2915" s="20"/>
      <c r="D2915" s="19" t="s">
        <v>483</v>
      </c>
      <c r="E2915" s="20"/>
      <c r="F2915" s="20"/>
      <c r="G2915" s="20"/>
      <c r="H2915" s="20"/>
      <c r="I2915" s="20"/>
      <c r="J2915" s="20"/>
      <c r="K2915" s="20"/>
      <c r="L2915" s="20"/>
      <c r="M2915" s="48"/>
    </row>
    <row r="2916" spans="1:13" x14ac:dyDescent="0.25">
      <c r="A2916" s="20"/>
      <c r="B2916" s="20"/>
      <c r="C2916" s="20"/>
      <c r="D2916" s="23"/>
      <c r="E2916" s="18" t="s">
        <v>326</v>
      </c>
      <c r="F2916" s="24">
        <v>2</v>
      </c>
      <c r="G2916" s="25">
        <v>1.9</v>
      </c>
      <c r="H2916" s="25">
        <v>0</v>
      </c>
      <c r="I2916" s="25">
        <v>0</v>
      </c>
      <c r="J2916" s="22">
        <f>OR(F2916&lt;&gt;0,G2916&lt;&gt;0,H2916&lt;&gt;0,I2916&lt;&gt;0)*(F2916 + (F2916 = 0))*(G2916 + (G2916 = 0))*(H2916 + (H2916 = 0))*(I2916 + (I2916 = 0))</f>
        <v>3.8</v>
      </c>
      <c r="K2916" s="20"/>
      <c r="L2916" s="20"/>
      <c r="M2916" s="48"/>
    </row>
    <row r="2917" spans="1:13" x14ac:dyDescent="0.25">
      <c r="A2917" s="20"/>
      <c r="B2917" s="20"/>
      <c r="C2917" s="20"/>
      <c r="D2917" s="23"/>
      <c r="E2917" s="20"/>
      <c r="F2917" s="20"/>
      <c r="G2917" s="20"/>
      <c r="H2917" s="20"/>
      <c r="I2917" s="20"/>
      <c r="J2917" s="26" t="s">
        <v>484</v>
      </c>
      <c r="K2917" s="27">
        <f>J2916</f>
        <v>3.8</v>
      </c>
      <c r="L2917" s="25">
        <v>35</v>
      </c>
      <c r="M2917" s="49">
        <f>ROUND(K2917*L2917,2)</f>
        <v>133</v>
      </c>
    </row>
    <row r="2918" spans="1:13" x14ac:dyDescent="0.25">
      <c r="A2918" s="29"/>
      <c r="B2918" s="29"/>
      <c r="C2918" s="29"/>
      <c r="D2918" s="30"/>
      <c r="E2918" s="29"/>
      <c r="F2918" s="29"/>
      <c r="G2918" s="29"/>
      <c r="H2918" s="29"/>
      <c r="I2918" s="29"/>
      <c r="J2918" s="29"/>
      <c r="K2918" s="29"/>
      <c r="L2918" s="29"/>
      <c r="M2918" s="50"/>
    </row>
    <row r="2919" spans="1:13" x14ac:dyDescent="0.25">
      <c r="A2919" s="17" t="s">
        <v>629</v>
      </c>
      <c r="B2919" s="18" t="s">
        <v>21</v>
      </c>
      <c r="C2919" s="18" t="s">
        <v>29</v>
      </c>
      <c r="D2919" s="19" t="s">
        <v>630</v>
      </c>
      <c r="E2919" s="20"/>
      <c r="F2919" s="20"/>
      <c r="G2919" s="20"/>
      <c r="H2919" s="20"/>
      <c r="I2919" s="20"/>
      <c r="J2919" s="20"/>
      <c r="K2919" s="21">
        <f>K2922</f>
        <v>7.6</v>
      </c>
      <c r="L2919" s="22">
        <f>L2922</f>
        <v>30</v>
      </c>
      <c r="M2919" s="47">
        <f>M2922</f>
        <v>228</v>
      </c>
    </row>
    <row r="2920" spans="1:13" ht="33.75" x14ac:dyDescent="0.25">
      <c r="A2920" s="20"/>
      <c r="B2920" s="20"/>
      <c r="C2920" s="20"/>
      <c r="D2920" s="19" t="s">
        <v>631</v>
      </c>
      <c r="E2920" s="20"/>
      <c r="F2920" s="20"/>
      <c r="G2920" s="20"/>
      <c r="H2920" s="20"/>
      <c r="I2920" s="20"/>
      <c r="J2920" s="20"/>
      <c r="K2920" s="20"/>
      <c r="L2920" s="20"/>
      <c r="M2920" s="48"/>
    </row>
    <row r="2921" spans="1:13" x14ac:dyDescent="0.25">
      <c r="A2921" s="20"/>
      <c r="B2921" s="20"/>
      <c r="C2921" s="20"/>
      <c r="D2921" s="23"/>
      <c r="E2921" s="18" t="s">
        <v>326</v>
      </c>
      <c r="F2921" s="24">
        <v>4</v>
      </c>
      <c r="G2921" s="25">
        <v>1.9</v>
      </c>
      <c r="H2921" s="25">
        <v>0</v>
      </c>
      <c r="I2921" s="25">
        <v>0</v>
      </c>
      <c r="J2921" s="22">
        <f>OR(F2921&lt;&gt;0,G2921&lt;&gt;0,H2921&lt;&gt;0,I2921&lt;&gt;0)*(F2921 + (F2921 = 0))*(G2921 + (G2921 = 0))*(H2921 + (H2921 = 0))*(I2921 + (I2921 = 0))</f>
        <v>7.6</v>
      </c>
      <c r="K2921" s="20"/>
      <c r="L2921" s="20"/>
      <c r="M2921" s="48"/>
    </row>
    <row r="2922" spans="1:13" x14ac:dyDescent="0.25">
      <c r="A2922" s="20"/>
      <c r="B2922" s="20"/>
      <c r="C2922" s="20"/>
      <c r="D2922" s="23"/>
      <c r="E2922" s="20"/>
      <c r="F2922" s="20"/>
      <c r="G2922" s="20"/>
      <c r="H2922" s="20"/>
      <c r="I2922" s="20"/>
      <c r="J2922" s="26" t="s">
        <v>632</v>
      </c>
      <c r="K2922" s="27">
        <f>J2921</f>
        <v>7.6</v>
      </c>
      <c r="L2922" s="25">
        <v>30</v>
      </c>
      <c r="M2922" s="49">
        <f>ROUND(K2922*L2922,2)</f>
        <v>228</v>
      </c>
    </row>
    <row r="2923" spans="1:13" x14ac:dyDescent="0.25">
      <c r="A2923" s="29"/>
      <c r="B2923" s="29"/>
      <c r="C2923" s="29"/>
      <c r="D2923" s="30"/>
      <c r="E2923" s="29"/>
      <c r="F2923" s="29"/>
      <c r="G2923" s="29"/>
      <c r="H2923" s="29"/>
      <c r="I2923" s="29"/>
      <c r="J2923" s="29"/>
      <c r="K2923" s="29"/>
      <c r="L2923" s="29"/>
      <c r="M2923" s="50"/>
    </row>
    <row r="2924" spans="1:13" x14ac:dyDescent="0.25">
      <c r="A2924" s="17" t="s">
        <v>231</v>
      </c>
      <c r="B2924" s="18" t="s">
        <v>21</v>
      </c>
      <c r="C2924" s="18" t="s">
        <v>59</v>
      </c>
      <c r="D2924" s="19" t="s">
        <v>232</v>
      </c>
      <c r="E2924" s="20"/>
      <c r="F2924" s="20"/>
      <c r="G2924" s="20"/>
      <c r="H2924" s="20"/>
      <c r="I2924" s="20"/>
      <c r="J2924" s="20"/>
      <c r="K2924" s="21">
        <f>K2927</f>
        <v>0.16</v>
      </c>
      <c r="L2924" s="22">
        <f>L2927</f>
        <v>545.1</v>
      </c>
      <c r="M2924" s="47">
        <f>M2927</f>
        <v>87.22</v>
      </c>
    </row>
    <row r="2925" spans="1:13" ht="56.25" x14ac:dyDescent="0.25">
      <c r="A2925" s="20"/>
      <c r="B2925" s="20"/>
      <c r="C2925" s="20"/>
      <c r="D2925" s="19" t="s">
        <v>233</v>
      </c>
      <c r="E2925" s="20"/>
      <c r="F2925" s="20"/>
      <c r="G2925" s="20"/>
      <c r="H2925" s="20"/>
      <c r="I2925" s="20"/>
      <c r="J2925" s="20"/>
      <c r="K2925" s="20"/>
      <c r="L2925" s="20"/>
      <c r="M2925" s="48"/>
    </row>
    <row r="2926" spans="1:13" x14ac:dyDescent="0.25">
      <c r="A2926" s="20"/>
      <c r="B2926" s="20"/>
      <c r="C2926" s="20"/>
      <c r="D2926" s="23"/>
      <c r="E2926" s="18" t="s">
        <v>751</v>
      </c>
      <c r="F2926" s="24">
        <v>2</v>
      </c>
      <c r="G2926" s="25">
        <v>0.23</v>
      </c>
      <c r="H2926" s="25">
        <v>0.35</v>
      </c>
      <c r="I2926" s="25">
        <v>0</v>
      </c>
      <c r="J2926" s="22">
        <f>OR(F2926&lt;&gt;0,G2926&lt;&gt;0,H2926&lt;&gt;0,I2926&lt;&gt;0)*(F2926 + (F2926 = 0))*(G2926 + (G2926 = 0))*(H2926 + (H2926 = 0))*(I2926 + (I2926 = 0))</f>
        <v>0.16</v>
      </c>
      <c r="K2926" s="20"/>
      <c r="L2926" s="20"/>
      <c r="M2926" s="48"/>
    </row>
    <row r="2927" spans="1:13" x14ac:dyDescent="0.25">
      <c r="A2927" s="20"/>
      <c r="B2927" s="20"/>
      <c r="C2927" s="20"/>
      <c r="D2927" s="23"/>
      <c r="E2927" s="20"/>
      <c r="F2927" s="20"/>
      <c r="G2927" s="20"/>
      <c r="H2927" s="20"/>
      <c r="I2927" s="20"/>
      <c r="J2927" s="26" t="s">
        <v>235</v>
      </c>
      <c r="K2927" s="27">
        <f>J2926</f>
        <v>0.16</v>
      </c>
      <c r="L2927" s="25">
        <v>545.1</v>
      </c>
      <c r="M2927" s="49">
        <f>ROUND(K2927*L2927,2)</f>
        <v>87.22</v>
      </c>
    </row>
    <row r="2928" spans="1:13" x14ac:dyDescent="0.25">
      <c r="A2928" s="29"/>
      <c r="B2928" s="29"/>
      <c r="C2928" s="29"/>
      <c r="D2928" s="30"/>
      <c r="E2928" s="29"/>
      <c r="F2928" s="29"/>
      <c r="G2928" s="29"/>
      <c r="H2928" s="29"/>
      <c r="I2928" s="29"/>
      <c r="J2928" s="29"/>
      <c r="K2928" s="29"/>
      <c r="L2928" s="29"/>
      <c r="M2928" s="50"/>
    </row>
    <row r="2929" spans="1:13" x14ac:dyDescent="0.25">
      <c r="A2929" s="17" t="s">
        <v>332</v>
      </c>
      <c r="B2929" s="18" t="s">
        <v>21</v>
      </c>
      <c r="C2929" s="18" t="s">
        <v>29</v>
      </c>
      <c r="D2929" s="19" t="s">
        <v>333</v>
      </c>
      <c r="E2929" s="20"/>
      <c r="F2929" s="20"/>
      <c r="G2929" s="20"/>
      <c r="H2929" s="20"/>
      <c r="I2929" s="20"/>
      <c r="J2929" s="20"/>
      <c r="K2929" s="21">
        <f>K2932</f>
        <v>10</v>
      </c>
      <c r="L2929" s="22">
        <f>L2932</f>
        <v>31.65</v>
      </c>
      <c r="M2929" s="47">
        <f>M2932</f>
        <v>316.5</v>
      </c>
    </row>
    <row r="2930" spans="1:13" ht="45" x14ac:dyDescent="0.25">
      <c r="A2930" s="20"/>
      <c r="B2930" s="20"/>
      <c r="C2930" s="20"/>
      <c r="D2930" s="19" t="s">
        <v>334</v>
      </c>
      <c r="E2930" s="20"/>
      <c r="F2930" s="20"/>
      <c r="G2930" s="20"/>
      <c r="H2930" s="20"/>
      <c r="I2930" s="20"/>
      <c r="J2930" s="20"/>
      <c r="K2930" s="20"/>
      <c r="L2930" s="20"/>
      <c r="M2930" s="48"/>
    </row>
    <row r="2931" spans="1:13" x14ac:dyDescent="0.25">
      <c r="A2931" s="20"/>
      <c r="B2931" s="20"/>
      <c r="C2931" s="20"/>
      <c r="D2931" s="23"/>
      <c r="E2931" s="18" t="s">
        <v>288</v>
      </c>
      <c r="F2931" s="24">
        <v>1</v>
      </c>
      <c r="G2931" s="25">
        <v>10</v>
      </c>
      <c r="H2931" s="25">
        <v>0</v>
      </c>
      <c r="I2931" s="25">
        <v>0</v>
      </c>
      <c r="J2931" s="22">
        <f>OR(F2931&lt;&gt;0,G2931&lt;&gt;0,H2931&lt;&gt;0,I2931&lt;&gt;0)*(F2931 + (F2931 = 0))*(G2931 + (G2931 = 0))*(H2931 + (H2931 = 0))*(I2931 + (I2931 = 0))</f>
        <v>10</v>
      </c>
      <c r="K2931" s="20"/>
      <c r="L2931" s="20"/>
      <c r="M2931" s="48"/>
    </row>
    <row r="2932" spans="1:13" x14ac:dyDescent="0.25">
      <c r="A2932" s="20"/>
      <c r="B2932" s="20"/>
      <c r="C2932" s="20"/>
      <c r="D2932" s="23"/>
      <c r="E2932" s="20"/>
      <c r="F2932" s="20"/>
      <c r="G2932" s="20"/>
      <c r="H2932" s="20"/>
      <c r="I2932" s="20"/>
      <c r="J2932" s="26" t="s">
        <v>335</v>
      </c>
      <c r="K2932" s="27">
        <f>J2931</f>
        <v>10</v>
      </c>
      <c r="L2932" s="25">
        <v>31.65</v>
      </c>
      <c r="M2932" s="49">
        <f>ROUND(K2932*L2932,2)</f>
        <v>316.5</v>
      </c>
    </row>
    <row r="2933" spans="1:13" x14ac:dyDescent="0.25">
      <c r="A2933" s="29"/>
      <c r="B2933" s="29"/>
      <c r="C2933" s="29"/>
      <c r="D2933" s="30"/>
      <c r="E2933" s="29"/>
      <c r="F2933" s="29"/>
      <c r="G2933" s="29"/>
      <c r="H2933" s="29"/>
      <c r="I2933" s="29"/>
      <c r="J2933" s="29"/>
      <c r="K2933" s="29"/>
      <c r="L2933" s="29"/>
      <c r="M2933" s="50"/>
    </row>
    <row r="2934" spans="1:13" x14ac:dyDescent="0.25">
      <c r="A2934" s="17" t="s">
        <v>285</v>
      </c>
      <c r="B2934" s="18" t="s">
        <v>21</v>
      </c>
      <c r="C2934" s="18" t="s">
        <v>59</v>
      </c>
      <c r="D2934" s="19" t="s">
        <v>286</v>
      </c>
      <c r="E2934" s="20"/>
      <c r="F2934" s="20"/>
      <c r="G2934" s="20"/>
      <c r="H2934" s="20"/>
      <c r="I2934" s="20"/>
      <c r="J2934" s="20"/>
      <c r="K2934" s="21">
        <f>K2937</f>
        <v>3</v>
      </c>
      <c r="L2934" s="22">
        <f>L2937</f>
        <v>90</v>
      </c>
      <c r="M2934" s="47">
        <f>M2937</f>
        <v>270</v>
      </c>
    </row>
    <row r="2935" spans="1:13" ht="45" x14ac:dyDescent="0.25">
      <c r="A2935" s="20"/>
      <c r="B2935" s="20"/>
      <c r="C2935" s="20"/>
      <c r="D2935" s="19" t="s">
        <v>287</v>
      </c>
      <c r="E2935" s="20"/>
      <c r="F2935" s="20"/>
      <c r="G2935" s="20"/>
      <c r="H2935" s="20"/>
      <c r="I2935" s="20"/>
      <c r="J2935" s="20"/>
      <c r="K2935" s="20"/>
      <c r="L2935" s="20"/>
      <c r="M2935" s="48"/>
    </row>
    <row r="2936" spans="1:13" x14ac:dyDescent="0.25">
      <c r="A2936" s="20"/>
      <c r="B2936" s="20"/>
      <c r="C2936" s="20"/>
      <c r="D2936" s="23"/>
      <c r="E2936" s="18" t="s">
        <v>288</v>
      </c>
      <c r="F2936" s="24">
        <v>1</v>
      </c>
      <c r="G2936" s="25">
        <v>3</v>
      </c>
      <c r="H2936" s="25">
        <v>0</v>
      </c>
      <c r="I2936" s="25">
        <v>0</v>
      </c>
      <c r="J2936" s="22">
        <f>OR(F2936&lt;&gt;0,G2936&lt;&gt;0,H2936&lt;&gt;0,I2936&lt;&gt;0)*(F2936 + (F2936 = 0))*(G2936 + (G2936 = 0))*(H2936 + (H2936 = 0))*(I2936 + (I2936 = 0))</f>
        <v>3</v>
      </c>
      <c r="K2936" s="20"/>
      <c r="L2936" s="20"/>
      <c r="M2936" s="48"/>
    </row>
    <row r="2937" spans="1:13" x14ac:dyDescent="0.25">
      <c r="A2937" s="20"/>
      <c r="B2937" s="20"/>
      <c r="C2937" s="20"/>
      <c r="D2937" s="23"/>
      <c r="E2937" s="20"/>
      <c r="F2937" s="20"/>
      <c r="G2937" s="20"/>
      <c r="H2937" s="20"/>
      <c r="I2937" s="20"/>
      <c r="J2937" s="26" t="s">
        <v>291</v>
      </c>
      <c r="K2937" s="27">
        <f>J2936</f>
        <v>3</v>
      </c>
      <c r="L2937" s="25">
        <v>90</v>
      </c>
      <c r="M2937" s="49">
        <f>ROUND(K2937*L2937,2)</f>
        <v>270</v>
      </c>
    </row>
    <row r="2938" spans="1:13" x14ac:dyDescent="0.25">
      <c r="A2938" s="29"/>
      <c r="B2938" s="29"/>
      <c r="C2938" s="29"/>
      <c r="D2938" s="30"/>
      <c r="E2938" s="29"/>
      <c r="F2938" s="29"/>
      <c r="G2938" s="29"/>
      <c r="H2938" s="29"/>
      <c r="I2938" s="29"/>
      <c r="J2938" s="29"/>
      <c r="K2938" s="29"/>
      <c r="L2938" s="29"/>
      <c r="M2938" s="50"/>
    </row>
    <row r="2939" spans="1:13" x14ac:dyDescent="0.25">
      <c r="A2939" s="17" t="s">
        <v>39</v>
      </c>
      <c r="B2939" s="18" t="s">
        <v>21</v>
      </c>
      <c r="C2939" s="18" t="s">
        <v>29</v>
      </c>
      <c r="D2939" s="19" t="s">
        <v>40</v>
      </c>
      <c r="E2939" s="20"/>
      <c r="F2939" s="20"/>
      <c r="G2939" s="20"/>
      <c r="H2939" s="20"/>
      <c r="I2939" s="20"/>
      <c r="J2939" s="20"/>
      <c r="K2939" s="21">
        <f>K2943</f>
        <v>10.199999999999999</v>
      </c>
      <c r="L2939" s="22">
        <f>L2943</f>
        <v>41.15</v>
      </c>
      <c r="M2939" s="47">
        <f>M2943</f>
        <v>419.73</v>
      </c>
    </row>
    <row r="2940" spans="1:13" ht="45" x14ac:dyDescent="0.25">
      <c r="A2940" s="20"/>
      <c r="B2940" s="20"/>
      <c r="C2940" s="20"/>
      <c r="D2940" s="19" t="s">
        <v>41</v>
      </c>
      <c r="E2940" s="20"/>
      <c r="F2940" s="20"/>
      <c r="G2940" s="20"/>
      <c r="H2940" s="20"/>
      <c r="I2940" s="20"/>
      <c r="J2940" s="20"/>
      <c r="K2940" s="20"/>
      <c r="L2940" s="20"/>
      <c r="M2940" s="48"/>
    </row>
    <row r="2941" spans="1:13" x14ac:dyDescent="0.25">
      <c r="A2941" s="20"/>
      <c r="B2941" s="20"/>
      <c r="C2941" s="20"/>
      <c r="D2941" s="23"/>
      <c r="E2941" s="18" t="s">
        <v>288</v>
      </c>
      <c r="F2941" s="24">
        <v>1</v>
      </c>
      <c r="G2941" s="25">
        <v>7</v>
      </c>
      <c r="H2941" s="25">
        <v>0</v>
      </c>
      <c r="I2941" s="25">
        <v>0</v>
      </c>
      <c r="J2941" s="22">
        <f>OR(F2941&lt;&gt;0,G2941&lt;&gt;0,H2941&lt;&gt;0,I2941&lt;&gt;0)*(F2941 + (F2941 = 0))*(G2941 + (G2941 = 0))*(H2941 + (H2941 = 0))*(I2941 + (I2941 = 0))</f>
        <v>7</v>
      </c>
      <c r="K2941" s="20"/>
      <c r="L2941" s="20"/>
      <c r="M2941" s="48"/>
    </row>
    <row r="2942" spans="1:13" x14ac:dyDescent="0.25">
      <c r="A2942" s="20"/>
      <c r="B2942" s="20"/>
      <c r="C2942" s="20"/>
      <c r="D2942" s="23"/>
      <c r="E2942" s="18" t="s">
        <v>415</v>
      </c>
      <c r="F2942" s="24">
        <v>1</v>
      </c>
      <c r="G2942" s="25">
        <v>3.2</v>
      </c>
      <c r="H2942" s="25">
        <v>0</v>
      </c>
      <c r="I2942" s="25">
        <v>0</v>
      </c>
      <c r="J2942" s="22">
        <f>OR(F2942&lt;&gt;0,G2942&lt;&gt;0,H2942&lt;&gt;0,I2942&lt;&gt;0)*(F2942 + (F2942 = 0))*(G2942 + (G2942 = 0))*(H2942 + (H2942 = 0))*(I2942 + (I2942 = 0))</f>
        <v>3.2</v>
      </c>
      <c r="K2942" s="20"/>
      <c r="L2942" s="20"/>
      <c r="M2942" s="48"/>
    </row>
    <row r="2943" spans="1:13" x14ac:dyDescent="0.25">
      <c r="A2943" s="20"/>
      <c r="B2943" s="20"/>
      <c r="C2943" s="20"/>
      <c r="D2943" s="23"/>
      <c r="E2943" s="20"/>
      <c r="F2943" s="20"/>
      <c r="G2943" s="20"/>
      <c r="H2943" s="20"/>
      <c r="I2943" s="20"/>
      <c r="J2943" s="26" t="s">
        <v>48</v>
      </c>
      <c r="K2943" s="27">
        <f>SUM(J2941:J2942)</f>
        <v>10.199999999999999</v>
      </c>
      <c r="L2943" s="25">
        <v>41.15</v>
      </c>
      <c r="M2943" s="49">
        <f>ROUND(K2943*L2943,2)</f>
        <v>419.73</v>
      </c>
    </row>
    <row r="2944" spans="1:13" x14ac:dyDescent="0.25">
      <c r="A2944" s="29"/>
      <c r="B2944" s="29"/>
      <c r="C2944" s="29"/>
      <c r="D2944" s="30"/>
      <c r="E2944" s="29"/>
      <c r="F2944" s="29"/>
      <c r="G2944" s="29"/>
      <c r="H2944" s="29"/>
      <c r="I2944" s="29"/>
      <c r="J2944" s="29"/>
      <c r="K2944" s="29"/>
      <c r="L2944" s="29"/>
      <c r="M2944" s="50"/>
    </row>
    <row r="2945" spans="1:13" x14ac:dyDescent="0.25">
      <c r="A2945" s="17" t="s">
        <v>272</v>
      </c>
      <c r="B2945" s="18" t="s">
        <v>21</v>
      </c>
      <c r="C2945" s="18" t="s">
        <v>113</v>
      </c>
      <c r="D2945" s="19" t="s">
        <v>273</v>
      </c>
      <c r="E2945" s="20"/>
      <c r="F2945" s="20"/>
      <c r="G2945" s="20"/>
      <c r="H2945" s="20"/>
      <c r="I2945" s="20"/>
      <c r="J2945" s="20"/>
      <c r="K2945" s="21">
        <f>K2951</f>
        <v>20</v>
      </c>
      <c r="L2945" s="22">
        <f>L2951</f>
        <v>20</v>
      </c>
      <c r="M2945" s="47">
        <f>M2951</f>
        <v>400</v>
      </c>
    </row>
    <row r="2946" spans="1:13" ht="33.75" x14ac:dyDescent="0.25">
      <c r="A2946" s="20"/>
      <c r="B2946" s="20"/>
      <c r="C2946" s="20"/>
      <c r="D2946" s="19" t="s">
        <v>274</v>
      </c>
      <c r="E2946" s="20"/>
      <c r="F2946" s="20"/>
      <c r="G2946" s="20"/>
      <c r="H2946" s="20"/>
      <c r="I2946" s="20"/>
      <c r="J2946" s="20"/>
      <c r="K2946" s="20"/>
      <c r="L2946" s="20"/>
      <c r="M2946" s="48"/>
    </row>
    <row r="2947" spans="1:13" x14ac:dyDescent="0.25">
      <c r="A2947" s="20"/>
      <c r="B2947" s="20"/>
      <c r="C2947" s="20"/>
      <c r="D2947" s="23"/>
      <c r="E2947" s="18" t="s">
        <v>288</v>
      </c>
      <c r="F2947" s="24"/>
      <c r="G2947" s="25"/>
      <c r="H2947" s="25"/>
      <c r="I2947" s="25"/>
      <c r="J2947" s="22">
        <f>OR(F2947&lt;&gt;0,G2947&lt;&gt;0,H2947&lt;&gt;0,I2947&lt;&gt;0)*(F2947 + (F2947 = 0))*(G2947 + (G2947 = 0))*(H2947 + (H2947 = 0))*(I2947 + (I2947 = 0))</f>
        <v>0</v>
      </c>
      <c r="K2947" s="20"/>
      <c r="L2947" s="20"/>
      <c r="M2947" s="48"/>
    </row>
    <row r="2948" spans="1:13" x14ac:dyDescent="0.25">
      <c r="A2948" s="20"/>
      <c r="B2948" s="20"/>
      <c r="C2948" s="20"/>
      <c r="D2948" s="23"/>
      <c r="E2948" s="18" t="s">
        <v>752</v>
      </c>
      <c r="F2948" s="24">
        <v>4</v>
      </c>
      <c r="G2948" s="25">
        <v>0</v>
      </c>
      <c r="H2948" s="25">
        <v>0</v>
      </c>
      <c r="I2948" s="25">
        <v>0</v>
      </c>
      <c r="J2948" s="22">
        <f>OR(F2948&lt;&gt;0,G2948&lt;&gt;0,H2948&lt;&gt;0,I2948&lt;&gt;0)*(F2948 + (F2948 = 0))*(G2948 + (G2948 = 0))*(H2948 + (H2948 = 0))*(I2948 + (I2948 = 0))</f>
        <v>4</v>
      </c>
      <c r="K2948" s="20"/>
      <c r="L2948" s="20"/>
      <c r="M2948" s="48"/>
    </row>
    <row r="2949" spans="1:13" x14ac:dyDescent="0.25">
      <c r="A2949" s="20"/>
      <c r="B2949" s="20"/>
      <c r="C2949" s="20"/>
      <c r="D2949" s="23"/>
      <c r="E2949" s="18" t="s">
        <v>753</v>
      </c>
      <c r="F2949" s="24">
        <v>4</v>
      </c>
      <c r="G2949" s="25">
        <v>0</v>
      </c>
      <c r="H2949" s="25">
        <v>0</v>
      </c>
      <c r="I2949" s="25">
        <v>0</v>
      </c>
      <c r="J2949" s="22">
        <f>OR(F2949&lt;&gt;0,G2949&lt;&gt;0,H2949&lt;&gt;0,I2949&lt;&gt;0)*(F2949 + (F2949 = 0))*(G2949 + (G2949 = 0))*(H2949 + (H2949 = 0))*(I2949 + (I2949 = 0))</f>
        <v>4</v>
      </c>
      <c r="K2949" s="20"/>
      <c r="L2949" s="20"/>
      <c r="M2949" s="48"/>
    </row>
    <row r="2950" spans="1:13" x14ac:dyDescent="0.25">
      <c r="A2950" s="20"/>
      <c r="B2950" s="20"/>
      <c r="C2950" s="20"/>
      <c r="D2950" s="23"/>
      <c r="E2950" s="18" t="s">
        <v>416</v>
      </c>
      <c r="F2950" s="24">
        <v>12</v>
      </c>
      <c r="G2950" s="25">
        <v>0</v>
      </c>
      <c r="H2950" s="25">
        <v>0</v>
      </c>
      <c r="I2950" s="25">
        <v>0</v>
      </c>
      <c r="J2950" s="22">
        <f>OR(F2950&lt;&gt;0,G2950&lt;&gt;0,H2950&lt;&gt;0,I2950&lt;&gt;0)*(F2950 + (F2950 = 0))*(G2950 + (G2950 = 0))*(H2950 + (H2950 = 0))*(I2950 + (I2950 = 0))</f>
        <v>12</v>
      </c>
      <c r="K2950" s="20"/>
      <c r="L2950" s="20"/>
      <c r="M2950" s="48"/>
    </row>
    <row r="2951" spans="1:13" x14ac:dyDescent="0.25">
      <c r="A2951" s="20"/>
      <c r="B2951" s="20"/>
      <c r="C2951" s="20"/>
      <c r="D2951" s="23"/>
      <c r="E2951" s="20"/>
      <c r="F2951" s="20"/>
      <c r="G2951" s="20"/>
      <c r="H2951" s="20"/>
      <c r="I2951" s="20"/>
      <c r="J2951" s="26" t="s">
        <v>275</v>
      </c>
      <c r="K2951" s="27">
        <f>SUM(J2947:J2950)</f>
        <v>20</v>
      </c>
      <c r="L2951" s="25">
        <v>20</v>
      </c>
      <c r="M2951" s="49">
        <f>ROUND(K2951*L2951,2)</f>
        <v>400</v>
      </c>
    </row>
    <row r="2952" spans="1:13" x14ac:dyDescent="0.25">
      <c r="A2952" s="29"/>
      <c r="B2952" s="29"/>
      <c r="C2952" s="29"/>
      <c r="D2952" s="30"/>
      <c r="E2952" s="29"/>
      <c r="F2952" s="29"/>
      <c r="G2952" s="29"/>
      <c r="H2952" s="29"/>
      <c r="I2952" s="29"/>
      <c r="J2952" s="29"/>
      <c r="K2952" s="29"/>
      <c r="L2952" s="29"/>
      <c r="M2952" s="50"/>
    </row>
    <row r="2953" spans="1:13" x14ac:dyDescent="0.25">
      <c r="A2953" s="17" t="s">
        <v>53</v>
      </c>
      <c r="B2953" s="18" t="s">
        <v>21</v>
      </c>
      <c r="C2953" s="18" t="s">
        <v>22</v>
      </c>
      <c r="D2953" s="19" t="s">
        <v>54</v>
      </c>
      <c r="E2953" s="20"/>
      <c r="F2953" s="20"/>
      <c r="G2953" s="20"/>
      <c r="H2953" s="20"/>
      <c r="I2953" s="20"/>
      <c r="J2953" s="20"/>
      <c r="K2953" s="21">
        <f>K2965</f>
        <v>19.79</v>
      </c>
      <c r="L2953" s="22">
        <f>L2965</f>
        <v>19.54</v>
      </c>
      <c r="M2953" s="47">
        <f>M2965</f>
        <v>386.7</v>
      </c>
    </row>
    <row r="2954" spans="1:13" ht="45" x14ac:dyDescent="0.25">
      <c r="A2954" s="20"/>
      <c r="B2954" s="20"/>
      <c r="C2954" s="20"/>
      <c r="D2954" s="19" t="s">
        <v>55</v>
      </c>
      <c r="E2954" s="20"/>
      <c r="F2954" s="20"/>
      <c r="G2954" s="20"/>
      <c r="H2954" s="20"/>
      <c r="I2954" s="20"/>
      <c r="J2954" s="20"/>
      <c r="K2954" s="20"/>
      <c r="L2954" s="20"/>
      <c r="M2954" s="48"/>
    </row>
    <row r="2955" spans="1:13" x14ac:dyDescent="0.25">
      <c r="A2955" s="20"/>
      <c r="B2955" s="20"/>
      <c r="C2955" s="20"/>
      <c r="D2955" s="23"/>
      <c r="E2955" s="18" t="s">
        <v>412</v>
      </c>
      <c r="F2955" s="24"/>
      <c r="G2955" s="25"/>
      <c r="H2955" s="25"/>
      <c r="I2955" s="25"/>
      <c r="J2955" s="22">
        <f t="shared" ref="J2955:J2964" si="22">OR(F2955&lt;&gt;0,G2955&lt;&gt;0,H2955&lt;&gt;0,I2955&lt;&gt;0)*(F2955 + (F2955 = 0))*(G2955 + (G2955 = 0))*(H2955 + (H2955 = 0))*(I2955 + (I2955 = 0))</f>
        <v>0</v>
      </c>
      <c r="K2955" s="20"/>
      <c r="L2955" s="20"/>
      <c r="M2955" s="48"/>
    </row>
    <row r="2956" spans="1:13" x14ac:dyDescent="0.25">
      <c r="A2956" s="20"/>
      <c r="B2956" s="20"/>
      <c r="C2956" s="20"/>
      <c r="D2956" s="23"/>
      <c r="E2956" s="18" t="s">
        <v>754</v>
      </c>
      <c r="F2956" s="24">
        <v>7</v>
      </c>
      <c r="G2956" s="25">
        <v>0.2</v>
      </c>
      <c r="H2956" s="25">
        <v>0</v>
      </c>
      <c r="I2956" s="25">
        <v>0</v>
      </c>
      <c r="J2956" s="22">
        <f t="shared" si="22"/>
        <v>1.4</v>
      </c>
      <c r="K2956" s="20"/>
      <c r="L2956" s="20"/>
      <c r="M2956" s="48"/>
    </row>
    <row r="2957" spans="1:13" x14ac:dyDescent="0.25">
      <c r="A2957" s="20"/>
      <c r="B2957" s="20"/>
      <c r="C2957" s="20"/>
      <c r="D2957" s="23"/>
      <c r="E2957" s="18" t="s">
        <v>506</v>
      </c>
      <c r="F2957" s="24">
        <v>7</v>
      </c>
      <c r="G2957" s="25">
        <v>0.92</v>
      </c>
      <c r="H2957" s="25">
        <v>0</v>
      </c>
      <c r="I2957" s="25">
        <v>0</v>
      </c>
      <c r="J2957" s="22">
        <f t="shared" si="22"/>
        <v>6.44</v>
      </c>
      <c r="K2957" s="20"/>
      <c r="L2957" s="20"/>
      <c r="M2957" s="48"/>
    </row>
    <row r="2958" spans="1:13" x14ac:dyDescent="0.25">
      <c r="A2958" s="20"/>
      <c r="B2958" s="20"/>
      <c r="C2958" s="20"/>
      <c r="D2958" s="23"/>
      <c r="E2958" s="18" t="s">
        <v>415</v>
      </c>
      <c r="F2958" s="24"/>
      <c r="G2958" s="25"/>
      <c r="H2958" s="25"/>
      <c r="I2958" s="25"/>
      <c r="J2958" s="22">
        <f t="shared" si="22"/>
        <v>0</v>
      </c>
      <c r="K2958" s="20"/>
      <c r="L2958" s="20"/>
      <c r="M2958" s="48"/>
    </row>
    <row r="2959" spans="1:13" x14ac:dyDescent="0.25">
      <c r="A2959" s="20"/>
      <c r="B2959" s="20"/>
      <c r="C2959" s="20"/>
      <c r="D2959" s="23"/>
      <c r="E2959" s="18" t="s">
        <v>669</v>
      </c>
      <c r="F2959" s="24">
        <v>2</v>
      </c>
      <c r="G2959" s="25">
        <v>1</v>
      </c>
      <c r="H2959" s="25">
        <v>0</v>
      </c>
      <c r="I2959" s="25">
        <v>0</v>
      </c>
      <c r="J2959" s="22">
        <f t="shared" si="22"/>
        <v>2</v>
      </c>
      <c r="K2959" s="20"/>
      <c r="L2959" s="20"/>
      <c r="M2959" s="48"/>
    </row>
    <row r="2960" spans="1:13" x14ac:dyDescent="0.25">
      <c r="A2960" s="20"/>
      <c r="B2960" s="20"/>
      <c r="C2960" s="20"/>
      <c r="D2960" s="23"/>
      <c r="E2960" s="18" t="s">
        <v>755</v>
      </c>
      <c r="F2960" s="24">
        <v>1</v>
      </c>
      <c r="G2960" s="25">
        <v>1</v>
      </c>
      <c r="H2960" s="25">
        <v>4.6500000000000004</v>
      </c>
      <c r="I2960" s="25">
        <v>0</v>
      </c>
      <c r="J2960" s="22">
        <f t="shared" si="22"/>
        <v>4.6500000000000004</v>
      </c>
      <c r="K2960" s="20"/>
      <c r="L2960" s="20"/>
      <c r="M2960" s="48"/>
    </row>
    <row r="2961" spans="1:13" x14ac:dyDescent="0.25">
      <c r="A2961" s="20"/>
      <c r="B2961" s="20"/>
      <c r="C2961" s="20"/>
      <c r="D2961" s="23"/>
      <c r="E2961" s="18" t="s">
        <v>756</v>
      </c>
      <c r="F2961" s="24">
        <v>2</v>
      </c>
      <c r="G2961" s="25">
        <v>0.5</v>
      </c>
      <c r="H2961" s="25">
        <v>1.47</v>
      </c>
      <c r="I2961" s="25">
        <v>0</v>
      </c>
      <c r="J2961" s="22">
        <f t="shared" si="22"/>
        <v>1.47</v>
      </c>
      <c r="K2961" s="20"/>
      <c r="L2961" s="20"/>
      <c r="M2961" s="48"/>
    </row>
    <row r="2962" spans="1:13" x14ac:dyDescent="0.25">
      <c r="A2962" s="20"/>
      <c r="B2962" s="20"/>
      <c r="C2962" s="20"/>
      <c r="D2962" s="23"/>
      <c r="E2962" s="18" t="s">
        <v>16</v>
      </c>
      <c r="F2962" s="24">
        <v>1</v>
      </c>
      <c r="G2962" s="25">
        <v>0.3</v>
      </c>
      <c r="H2962" s="25">
        <v>1.47</v>
      </c>
      <c r="I2962" s="25">
        <v>0</v>
      </c>
      <c r="J2962" s="22">
        <f t="shared" si="22"/>
        <v>0.44</v>
      </c>
      <c r="K2962" s="20"/>
      <c r="L2962" s="20"/>
      <c r="M2962" s="48"/>
    </row>
    <row r="2963" spans="1:13" x14ac:dyDescent="0.25">
      <c r="A2963" s="20"/>
      <c r="B2963" s="20"/>
      <c r="C2963" s="20"/>
      <c r="D2963" s="23"/>
      <c r="E2963" s="18" t="s">
        <v>16</v>
      </c>
      <c r="F2963" s="24">
        <v>1</v>
      </c>
      <c r="G2963" s="25">
        <v>0.5</v>
      </c>
      <c r="H2963" s="25">
        <v>1.47</v>
      </c>
      <c r="I2963" s="25">
        <v>0</v>
      </c>
      <c r="J2963" s="22">
        <f t="shared" si="22"/>
        <v>0.74</v>
      </c>
      <c r="K2963" s="20"/>
      <c r="L2963" s="20"/>
      <c r="M2963" s="48"/>
    </row>
    <row r="2964" spans="1:13" x14ac:dyDescent="0.25">
      <c r="A2964" s="20"/>
      <c r="B2964" s="20"/>
      <c r="C2964" s="20"/>
      <c r="D2964" s="23"/>
      <c r="E2964" s="18" t="s">
        <v>16</v>
      </c>
      <c r="F2964" s="24">
        <v>2</v>
      </c>
      <c r="G2964" s="25">
        <v>0.9</v>
      </c>
      <c r="H2964" s="25">
        <v>1.47</v>
      </c>
      <c r="I2964" s="25">
        <v>0</v>
      </c>
      <c r="J2964" s="22">
        <f t="shared" si="22"/>
        <v>2.65</v>
      </c>
      <c r="K2964" s="20"/>
      <c r="L2964" s="20"/>
      <c r="M2964" s="48"/>
    </row>
    <row r="2965" spans="1:13" x14ac:dyDescent="0.25">
      <c r="A2965" s="20"/>
      <c r="B2965" s="20"/>
      <c r="C2965" s="20"/>
      <c r="D2965" s="23"/>
      <c r="E2965" s="20"/>
      <c r="F2965" s="20"/>
      <c r="G2965" s="20"/>
      <c r="H2965" s="20"/>
      <c r="I2965" s="20"/>
      <c r="J2965" s="26" t="s">
        <v>57</v>
      </c>
      <c r="K2965" s="27">
        <f>SUM(J2955:J2964)</f>
        <v>19.79</v>
      </c>
      <c r="L2965" s="25">
        <v>19.54</v>
      </c>
      <c r="M2965" s="49">
        <f>ROUND(K2965*L2965,2)</f>
        <v>386.7</v>
      </c>
    </row>
    <row r="2966" spans="1:13" x14ac:dyDescent="0.25">
      <c r="A2966" s="29"/>
      <c r="B2966" s="29"/>
      <c r="C2966" s="29"/>
      <c r="D2966" s="30"/>
      <c r="E2966" s="29"/>
      <c r="F2966" s="29"/>
      <c r="G2966" s="29"/>
      <c r="H2966" s="29"/>
      <c r="I2966" s="29"/>
      <c r="J2966" s="29"/>
      <c r="K2966" s="29"/>
      <c r="L2966" s="29"/>
      <c r="M2966" s="50"/>
    </row>
    <row r="2967" spans="1:13" x14ac:dyDescent="0.25">
      <c r="A2967" s="17" t="s">
        <v>82</v>
      </c>
      <c r="B2967" s="18" t="s">
        <v>21</v>
      </c>
      <c r="C2967" s="18" t="s">
        <v>29</v>
      </c>
      <c r="D2967" s="19" t="s">
        <v>83</v>
      </c>
      <c r="E2967" s="20"/>
      <c r="F2967" s="20"/>
      <c r="G2967" s="20"/>
      <c r="H2967" s="20"/>
      <c r="I2967" s="20"/>
      <c r="J2967" s="20"/>
      <c r="K2967" s="21">
        <f>K2972</f>
        <v>10.6</v>
      </c>
      <c r="L2967" s="22">
        <f>L2972</f>
        <v>157.01</v>
      </c>
      <c r="M2967" s="47">
        <f>M2972</f>
        <v>1664.31</v>
      </c>
    </row>
    <row r="2968" spans="1:13" ht="67.5" x14ac:dyDescent="0.25">
      <c r="A2968" s="20"/>
      <c r="B2968" s="20"/>
      <c r="C2968" s="20"/>
      <c r="D2968" s="19" t="s">
        <v>84</v>
      </c>
      <c r="E2968" s="20"/>
      <c r="F2968" s="20"/>
      <c r="G2968" s="20"/>
      <c r="H2968" s="20"/>
      <c r="I2968" s="20"/>
      <c r="J2968" s="20"/>
      <c r="K2968" s="20"/>
      <c r="L2968" s="20"/>
      <c r="M2968" s="48"/>
    </row>
    <row r="2969" spans="1:13" x14ac:dyDescent="0.25">
      <c r="A2969" s="20"/>
      <c r="B2969" s="20"/>
      <c r="C2969" s="20"/>
      <c r="D2969" s="23"/>
      <c r="E2969" s="18" t="s">
        <v>412</v>
      </c>
      <c r="F2969" s="24">
        <v>1</v>
      </c>
      <c r="G2969" s="25">
        <v>4</v>
      </c>
      <c r="H2969" s="25">
        <v>0</v>
      </c>
      <c r="I2969" s="25">
        <v>0</v>
      </c>
      <c r="J2969" s="22">
        <f>OR(F2969&lt;&gt;0,G2969&lt;&gt;0,H2969&lt;&gt;0,I2969&lt;&gt;0)*(F2969 + (F2969 = 0))*(G2969 + (G2969 = 0))*(H2969 + (H2969 = 0))*(I2969 + (I2969 = 0))</f>
        <v>4</v>
      </c>
      <c r="K2969" s="20"/>
      <c r="L2969" s="20"/>
      <c r="M2969" s="48"/>
    </row>
    <row r="2970" spans="1:13" x14ac:dyDescent="0.25">
      <c r="A2970" s="20"/>
      <c r="B2970" s="20"/>
      <c r="C2970" s="20"/>
      <c r="D2970" s="23"/>
      <c r="E2970" s="18" t="s">
        <v>415</v>
      </c>
      <c r="F2970" s="24">
        <v>1</v>
      </c>
      <c r="G2970" s="25">
        <v>3.5</v>
      </c>
      <c r="H2970" s="25">
        <v>0</v>
      </c>
      <c r="I2970" s="25">
        <v>0</v>
      </c>
      <c r="J2970" s="22">
        <f>OR(F2970&lt;&gt;0,G2970&lt;&gt;0,H2970&lt;&gt;0,I2970&lt;&gt;0)*(F2970 + (F2970 = 0))*(G2970 + (G2970 = 0))*(H2970 + (H2970 = 0))*(I2970 + (I2970 = 0))</f>
        <v>3.5</v>
      </c>
      <c r="K2970" s="20"/>
      <c r="L2970" s="20"/>
      <c r="M2970" s="48"/>
    </row>
    <row r="2971" spans="1:13" x14ac:dyDescent="0.25">
      <c r="A2971" s="20"/>
      <c r="B2971" s="20"/>
      <c r="C2971" s="20"/>
      <c r="D2971" s="23"/>
      <c r="E2971" s="18" t="s">
        <v>408</v>
      </c>
      <c r="F2971" s="24">
        <v>1</v>
      </c>
      <c r="G2971" s="25">
        <v>3.1</v>
      </c>
      <c r="H2971" s="25">
        <v>0</v>
      </c>
      <c r="I2971" s="25">
        <v>0</v>
      </c>
      <c r="J2971" s="22">
        <f>OR(F2971&lt;&gt;0,G2971&lt;&gt;0,H2971&lt;&gt;0,I2971&lt;&gt;0)*(F2971 + (F2971 = 0))*(G2971 + (G2971 = 0))*(H2971 + (H2971 = 0))*(I2971 + (I2971 = 0))</f>
        <v>3.1</v>
      </c>
      <c r="K2971" s="20"/>
      <c r="L2971" s="20"/>
      <c r="M2971" s="48"/>
    </row>
    <row r="2972" spans="1:13" x14ac:dyDescent="0.25">
      <c r="A2972" s="20"/>
      <c r="B2972" s="20"/>
      <c r="C2972" s="20"/>
      <c r="D2972" s="23"/>
      <c r="E2972" s="20"/>
      <c r="F2972" s="20"/>
      <c r="G2972" s="20"/>
      <c r="H2972" s="20"/>
      <c r="I2972" s="20"/>
      <c r="J2972" s="26" t="s">
        <v>85</v>
      </c>
      <c r="K2972" s="27">
        <f>SUM(J2969:J2971)</f>
        <v>10.6</v>
      </c>
      <c r="L2972" s="25">
        <v>157.01</v>
      </c>
      <c r="M2972" s="49">
        <f>ROUND(K2972*L2972,2)</f>
        <v>1664.31</v>
      </c>
    </row>
    <row r="2973" spans="1:13" x14ac:dyDescent="0.25">
      <c r="A2973" s="29"/>
      <c r="B2973" s="29"/>
      <c r="C2973" s="29"/>
      <c r="D2973" s="30"/>
      <c r="E2973" s="29"/>
      <c r="F2973" s="29"/>
      <c r="G2973" s="29"/>
      <c r="H2973" s="29"/>
      <c r="I2973" s="29"/>
      <c r="J2973" s="29"/>
      <c r="K2973" s="29"/>
      <c r="L2973" s="29"/>
      <c r="M2973" s="50"/>
    </row>
    <row r="2974" spans="1:13" x14ac:dyDescent="0.25">
      <c r="A2974" s="17" t="s">
        <v>757</v>
      </c>
      <c r="B2974" s="18" t="s">
        <v>21</v>
      </c>
      <c r="C2974" s="18" t="s">
        <v>59</v>
      </c>
      <c r="D2974" s="19" t="s">
        <v>758</v>
      </c>
      <c r="E2974" s="20"/>
      <c r="F2974" s="20"/>
      <c r="G2974" s="20"/>
      <c r="H2974" s="20"/>
      <c r="I2974" s="20"/>
      <c r="J2974" s="20"/>
      <c r="K2974" s="21">
        <f>K2977</f>
        <v>0.8</v>
      </c>
      <c r="L2974" s="22">
        <f>L2977</f>
        <v>79.989999999999995</v>
      </c>
      <c r="M2974" s="47">
        <f>M2977</f>
        <v>63.99</v>
      </c>
    </row>
    <row r="2975" spans="1:13" ht="33.75" x14ac:dyDescent="0.25">
      <c r="A2975" s="20"/>
      <c r="B2975" s="20"/>
      <c r="C2975" s="20"/>
      <c r="D2975" s="19" t="s">
        <v>759</v>
      </c>
      <c r="E2975" s="20"/>
      <c r="F2975" s="20"/>
      <c r="G2975" s="20"/>
      <c r="H2975" s="20"/>
      <c r="I2975" s="20"/>
      <c r="J2975" s="20"/>
      <c r="K2975" s="20"/>
      <c r="L2975" s="20"/>
      <c r="M2975" s="48"/>
    </row>
    <row r="2976" spans="1:13" x14ac:dyDescent="0.25">
      <c r="A2976" s="20"/>
      <c r="B2976" s="20"/>
      <c r="C2976" s="20"/>
      <c r="D2976" s="23"/>
      <c r="E2976" s="18" t="s">
        <v>412</v>
      </c>
      <c r="F2976" s="24">
        <v>4</v>
      </c>
      <c r="G2976" s="25">
        <v>0.5</v>
      </c>
      <c r="H2976" s="25">
        <v>0.4</v>
      </c>
      <c r="I2976" s="25">
        <v>0</v>
      </c>
      <c r="J2976" s="22">
        <f>OR(F2976&lt;&gt;0,G2976&lt;&gt;0,H2976&lt;&gt;0,I2976&lt;&gt;0)*(F2976 + (F2976 = 0))*(G2976 + (G2976 = 0))*(H2976 + (H2976 = 0))*(I2976 + (I2976 = 0))</f>
        <v>0.8</v>
      </c>
      <c r="K2976" s="20"/>
      <c r="L2976" s="20"/>
      <c r="M2976" s="48"/>
    </row>
    <row r="2977" spans="1:13" x14ac:dyDescent="0.25">
      <c r="A2977" s="20"/>
      <c r="B2977" s="20"/>
      <c r="C2977" s="20"/>
      <c r="D2977" s="23"/>
      <c r="E2977" s="20"/>
      <c r="F2977" s="20"/>
      <c r="G2977" s="20"/>
      <c r="H2977" s="20"/>
      <c r="I2977" s="20"/>
      <c r="J2977" s="26" t="s">
        <v>760</v>
      </c>
      <c r="K2977" s="27">
        <f>J2976</f>
        <v>0.8</v>
      </c>
      <c r="L2977" s="25">
        <v>79.989999999999995</v>
      </c>
      <c r="M2977" s="49">
        <f>ROUND(K2977*L2977,2)</f>
        <v>63.99</v>
      </c>
    </row>
    <row r="2978" spans="1:13" x14ac:dyDescent="0.25">
      <c r="A2978" s="29"/>
      <c r="B2978" s="29"/>
      <c r="C2978" s="29"/>
      <c r="D2978" s="30"/>
      <c r="E2978" s="29"/>
      <c r="F2978" s="29"/>
      <c r="G2978" s="29"/>
      <c r="H2978" s="29"/>
      <c r="I2978" s="29"/>
      <c r="J2978" s="29"/>
      <c r="K2978" s="29"/>
      <c r="L2978" s="29"/>
      <c r="M2978" s="50"/>
    </row>
    <row r="2979" spans="1:13" x14ac:dyDescent="0.25">
      <c r="A2979" s="17" t="s">
        <v>49</v>
      </c>
      <c r="B2979" s="18" t="s">
        <v>21</v>
      </c>
      <c r="C2979" s="18" t="s">
        <v>29</v>
      </c>
      <c r="D2979" s="19" t="s">
        <v>50</v>
      </c>
      <c r="E2979" s="20"/>
      <c r="F2979" s="20"/>
      <c r="G2979" s="20"/>
      <c r="H2979" s="20"/>
      <c r="I2979" s="20"/>
      <c r="J2979" s="20"/>
      <c r="K2979" s="21">
        <f>K2982</f>
        <v>3.2</v>
      </c>
      <c r="L2979" s="22">
        <f>L2982</f>
        <v>217.15</v>
      </c>
      <c r="M2979" s="47">
        <f>M2982</f>
        <v>694.88</v>
      </c>
    </row>
    <row r="2980" spans="1:13" ht="45" x14ac:dyDescent="0.25">
      <c r="A2980" s="20"/>
      <c r="B2980" s="20"/>
      <c r="C2980" s="20"/>
      <c r="D2980" s="19" t="s">
        <v>51</v>
      </c>
      <c r="E2980" s="20"/>
      <c r="F2980" s="20"/>
      <c r="G2980" s="20"/>
      <c r="H2980" s="20"/>
      <c r="I2980" s="20"/>
      <c r="J2980" s="20"/>
      <c r="K2980" s="20"/>
      <c r="L2980" s="20"/>
      <c r="M2980" s="48"/>
    </row>
    <row r="2981" spans="1:13" x14ac:dyDescent="0.25">
      <c r="A2981" s="20"/>
      <c r="B2981" s="20"/>
      <c r="C2981" s="20"/>
      <c r="D2981" s="23"/>
      <c r="E2981" s="18" t="s">
        <v>415</v>
      </c>
      <c r="F2981" s="24">
        <v>1</v>
      </c>
      <c r="G2981" s="25">
        <v>3.2</v>
      </c>
      <c r="H2981" s="25">
        <v>0</v>
      </c>
      <c r="I2981" s="25">
        <v>0</v>
      </c>
      <c r="J2981" s="22">
        <f>OR(F2981&lt;&gt;0,G2981&lt;&gt;0,H2981&lt;&gt;0,I2981&lt;&gt;0)*(F2981 + (F2981 = 0))*(G2981 + (G2981 = 0))*(H2981 + (H2981 = 0))*(I2981 + (I2981 = 0))</f>
        <v>3.2</v>
      </c>
      <c r="K2981" s="20"/>
      <c r="L2981" s="20"/>
      <c r="M2981" s="48"/>
    </row>
    <row r="2982" spans="1:13" x14ac:dyDescent="0.25">
      <c r="A2982" s="20"/>
      <c r="B2982" s="20"/>
      <c r="C2982" s="20"/>
      <c r="D2982" s="23"/>
      <c r="E2982" s="20"/>
      <c r="F2982" s="20"/>
      <c r="G2982" s="20"/>
      <c r="H2982" s="20"/>
      <c r="I2982" s="20"/>
      <c r="J2982" s="26" t="s">
        <v>52</v>
      </c>
      <c r="K2982" s="27">
        <f>J2981</f>
        <v>3.2</v>
      </c>
      <c r="L2982" s="25">
        <v>217.15</v>
      </c>
      <c r="M2982" s="49">
        <f>ROUND(K2982*L2982,2)</f>
        <v>694.88</v>
      </c>
    </row>
    <row r="2983" spans="1:13" x14ac:dyDescent="0.25">
      <c r="A2983" s="29"/>
      <c r="B2983" s="29"/>
      <c r="C2983" s="29"/>
      <c r="D2983" s="30"/>
      <c r="E2983" s="29"/>
      <c r="F2983" s="29"/>
      <c r="G2983" s="29"/>
      <c r="H2983" s="29"/>
      <c r="I2983" s="29"/>
      <c r="J2983" s="29"/>
      <c r="K2983" s="29"/>
      <c r="L2983" s="29"/>
      <c r="M2983" s="50"/>
    </row>
    <row r="2984" spans="1:13" x14ac:dyDescent="0.25">
      <c r="A2984" s="17" t="s">
        <v>63</v>
      </c>
      <c r="B2984" s="18" t="s">
        <v>21</v>
      </c>
      <c r="C2984" s="18" t="s">
        <v>64</v>
      </c>
      <c r="D2984" s="19" t="s">
        <v>65</v>
      </c>
      <c r="E2984" s="20"/>
      <c r="F2984" s="20"/>
      <c r="G2984" s="20"/>
      <c r="H2984" s="20"/>
      <c r="I2984" s="20"/>
      <c r="J2984" s="20"/>
      <c r="K2984" s="21">
        <f>K2987</f>
        <v>2</v>
      </c>
      <c r="L2984" s="22">
        <f>L2987</f>
        <v>49.5</v>
      </c>
      <c r="M2984" s="47">
        <f>M2987</f>
        <v>99</v>
      </c>
    </row>
    <row r="2985" spans="1:13" ht="33.75" x14ac:dyDescent="0.25">
      <c r="A2985" s="20"/>
      <c r="B2985" s="20"/>
      <c r="C2985" s="20"/>
      <c r="D2985" s="19" t="s">
        <v>66</v>
      </c>
      <c r="E2985" s="20"/>
      <c r="F2985" s="20"/>
      <c r="G2985" s="20"/>
      <c r="H2985" s="20"/>
      <c r="I2985" s="20"/>
      <c r="J2985" s="20"/>
      <c r="K2985" s="20"/>
      <c r="L2985" s="20"/>
      <c r="M2985" s="48"/>
    </row>
    <row r="2986" spans="1:13" x14ac:dyDescent="0.25">
      <c r="A2986" s="20"/>
      <c r="B2986" s="20"/>
      <c r="C2986" s="20"/>
      <c r="D2986" s="23"/>
      <c r="E2986" s="18" t="s">
        <v>415</v>
      </c>
      <c r="F2986" s="24">
        <v>2</v>
      </c>
      <c r="G2986" s="25">
        <v>0</v>
      </c>
      <c r="H2986" s="25">
        <v>0</v>
      </c>
      <c r="I2986" s="25">
        <v>0</v>
      </c>
      <c r="J2986" s="22">
        <f>OR(F2986&lt;&gt;0,G2986&lt;&gt;0,H2986&lt;&gt;0,I2986&lt;&gt;0)*(F2986 + (F2986 = 0))*(G2986 + (G2986 = 0))*(H2986 + (H2986 = 0))*(I2986 + (I2986 = 0))</f>
        <v>2</v>
      </c>
      <c r="K2986" s="20"/>
      <c r="L2986" s="20"/>
      <c r="M2986" s="48"/>
    </row>
    <row r="2987" spans="1:13" x14ac:dyDescent="0.25">
      <c r="A2987" s="20"/>
      <c r="B2987" s="20"/>
      <c r="C2987" s="20"/>
      <c r="D2987" s="23"/>
      <c r="E2987" s="20"/>
      <c r="F2987" s="20"/>
      <c r="G2987" s="20"/>
      <c r="H2987" s="20"/>
      <c r="I2987" s="20"/>
      <c r="J2987" s="26" t="s">
        <v>67</v>
      </c>
      <c r="K2987" s="27">
        <f>J2986</f>
        <v>2</v>
      </c>
      <c r="L2987" s="25">
        <v>49.5</v>
      </c>
      <c r="M2987" s="49">
        <f>ROUND(K2987*L2987,2)</f>
        <v>99</v>
      </c>
    </row>
    <row r="2988" spans="1:13" x14ac:dyDescent="0.25">
      <c r="A2988" s="29"/>
      <c r="B2988" s="29"/>
      <c r="C2988" s="29"/>
      <c r="D2988" s="30"/>
      <c r="E2988" s="29"/>
      <c r="F2988" s="29"/>
      <c r="G2988" s="29"/>
      <c r="H2988" s="29"/>
      <c r="I2988" s="29"/>
      <c r="J2988" s="29"/>
      <c r="K2988" s="29"/>
      <c r="L2988" s="29"/>
      <c r="M2988" s="50"/>
    </row>
    <row r="2989" spans="1:13" x14ac:dyDescent="0.25">
      <c r="A2989" s="17" t="s">
        <v>58</v>
      </c>
      <c r="B2989" s="18" t="s">
        <v>21</v>
      </c>
      <c r="C2989" s="18" t="s">
        <v>59</v>
      </c>
      <c r="D2989" s="19" t="s">
        <v>60</v>
      </c>
      <c r="E2989" s="20"/>
      <c r="F2989" s="20"/>
      <c r="G2989" s="20"/>
      <c r="H2989" s="20"/>
      <c r="I2989" s="20"/>
      <c r="J2989" s="20"/>
      <c r="K2989" s="21">
        <f>K2992</f>
        <v>0.55000000000000004</v>
      </c>
      <c r="L2989" s="22">
        <f>L2992</f>
        <v>204.11</v>
      </c>
      <c r="M2989" s="47">
        <f>M2992</f>
        <v>112.26</v>
      </c>
    </row>
    <row r="2990" spans="1:13" ht="56.25" x14ac:dyDescent="0.25">
      <c r="A2990" s="20"/>
      <c r="B2990" s="20"/>
      <c r="C2990" s="20"/>
      <c r="D2990" s="19" t="s">
        <v>61</v>
      </c>
      <c r="E2990" s="20"/>
      <c r="F2990" s="20"/>
      <c r="G2990" s="20"/>
      <c r="H2990" s="20"/>
      <c r="I2990" s="20"/>
      <c r="J2990" s="20"/>
      <c r="K2990" s="20"/>
      <c r="L2990" s="20"/>
      <c r="M2990" s="48"/>
    </row>
    <row r="2991" spans="1:13" x14ac:dyDescent="0.25">
      <c r="A2991" s="20"/>
      <c r="B2991" s="20"/>
      <c r="C2991" s="20"/>
      <c r="D2991" s="23"/>
      <c r="E2991" s="18" t="s">
        <v>415</v>
      </c>
      <c r="F2991" s="24">
        <v>1</v>
      </c>
      <c r="G2991" s="25">
        <v>0</v>
      </c>
      <c r="H2991" s="25">
        <v>0.5</v>
      </c>
      <c r="I2991" s="25">
        <v>1.1000000000000001</v>
      </c>
      <c r="J2991" s="22">
        <f>OR(F2991&lt;&gt;0,G2991&lt;&gt;0,H2991&lt;&gt;0,I2991&lt;&gt;0)*(F2991 + (F2991 = 0))*(G2991 + (G2991 = 0))*(H2991 + (H2991 = 0))*(I2991 + (I2991 = 0))</f>
        <v>0.55000000000000004</v>
      </c>
      <c r="K2991" s="20"/>
      <c r="L2991" s="20"/>
      <c r="M2991" s="48"/>
    </row>
    <row r="2992" spans="1:13" x14ac:dyDescent="0.25">
      <c r="A2992" s="20"/>
      <c r="B2992" s="20"/>
      <c r="C2992" s="20"/>
      <c r="D2992" s="23"/>
      <c r="E2992" s="20"/>
      <c r="F2992" s="20"/>
      <c r="G2992" s="20"/>
      <c r="H2992" s="20"/>
      <c r="I2992" s="20"/>
      <c r="J2992" s="26" t="s">
        <v>62</v>
      </c>
      <c r="K2992" s="27">
        <f>J2991</f>
        <v>0.55000000000000004</v>
      </c>
      <c r="L2992" s="25">
        <v>204.11</v>
      </c>
      <c r="M2992" s="49">
        <f>ROUND(K2992*L2992,2)</f>
        <v>112.26</v>
      </c>
    </row>
    <row r="2993" spans="1:13" x14ac:dyDescent="0.25">
      <c r="A2993" s="29"/>
      <c r="B2993" s="29"/>
      <c r="C2993" s="29"/>
      <c r="D2993" s="30"/>
      <c r="E2993" s="29"/>
      <c r="F2993" s="29"/>
      <c r="G2993" s="29"/>
      <c r="H2993" s="29"/>
      <c r="I2993" s="29"/>
      <c r="J2993" s="29"/>
      <c r="K2993" s="29"/>
      <c r="L2993" s="29"/>
      <c r="M2993" s="50"/>
    </row>
    <row r="2994" spans="1:13" x14ac:dyDescent="0.25">
      <c r="A2994" s="20"/>
      <c r="B2994" s="20"/>
      <c r="C2994" s="20"/>
      <c r="D2994" s="23"/>
      <c r="E2994" s="20"/>
      <c r="F2994" s="20"/>
      <c r="G2994" s="20"/>
      <c r="H2994" s="20"/>
      <c r="I2994" s="20"/>
      <c r="J2994" s="26" t="s">
        <v>761</v>
      </c>
      <c r="K2994" s="31">
        <v>1</v>
      </c>
      <c r="L2994" s="28">
        <f>M2879+M2892+M2899+M2908+M2914+M2919+M2924+M2929+M2934+M2939+M2945+M2953+M2967+M2974+M2979+M2984+M2989</f>
        <v>36832.230000000003</v>
      </c>
      <c r="M2994" s="49">
        <f>ROUND(K2994*L2994,2)</f>
        <v>36832.230000000003</v>
      </c>
    </row>
    <row r="2995" spans="1:13" x14ac:dyDescent="0.25">
      <c r="A2995" s="29"/>
      <c r="B2995" s="29"/>
      <c r="C2995" s="29"/>
      <c r="D2995" s="30"/>
      <c r="E2995" s="29"/>
      <c r="F2995" s="29"/>
      <c r="G2995" s="29"/>
      <c r="H2995" s="29"/>
      <c r="I2995" s="29"/>
      <c r="J2995" s="29"/>
      <c r="K2995" s="29"/>
      <c r="L2995" s="29"/>
      <c r="M2995" s="50"/>
    </row>
    <row r="2996" spans="1:13" x14ac:dyDescent="0.25">
      <c r="A2996" s="20"/>
      <c r="B2996" s="20"/>
      <c r="C2996" s="20"/>
      <c r="D2996" s="23"/>
      <c r="E2996" s="20"/>
      <c r="F2996" s="20"/>
      <c r="G2996" s="20"/>
      <c r="H2996" s="20"/>
      <c r="I2996" s="20"/>
      <c r="J2996" s="26" t="s">
        <v>762</v>
      </c>
      <c r="K2996" s="32">
        <v>1</v>
      </c>
      <c r="L2996" s="28">
        <f>M2878</f>
        <v>36832.230000000003</v>
      </c>
      <c r="M2996" s="49">
        <f>ROUND(K2996*L2996,2)</f>
        <v>36832.230000000003</v>
      </c>
    </row>
    <row r="2997" spans="1:13" x14ac:dyDescent="0.25">
      <c r="A2997" s="29"/>
      <c r="B2997" s="29"/>
      <c r="C2997" s="29"/>
      <c r="D2997" s="30"/>
      <c r="E2997" s="29"/>
      <c r="F2997" s="29"/>
      <c r="G2997" s="29"/>
      <c r="H2997" s="29"/>
      <c r="I2997" s="29"/>
      <c r="J2997" s="29"/>
      <c r="K2997" s="29"/>
      <c r="L2997" s="29"/>
      <c r="M2997" s="50"/>
    </row>
    <row r="2998" spans="1:13" collapsed="1" x14ac:dyDescent="0.25">
      <c r="A2998" s="7" t="s">
        <v>763</v>
      </c>
      <c r="B2998" s="7" t="s">
        <v>15</v>
      </c>
      <c r="C2998" s="7" t="s">
        <v>16</v>
      </c>
      <c r="D2998" s="8" t="s">
        <v>764</v>
      </c>
      <c r="E2998" s="9"/>
      <c r="F2998" s="9"/>
      <c r="G2998" s="9"/>
      <c r="H2998" s="9"/>
      <c r="I2998" s="9"/>
      <c r="J2998" s="9"/>
      <c r="K2998" s="33">
        <v>1</v>
      </c>
      <c r="L2998" s="34">
        <v>0</v>
      </c>
      <c r="M2998" s="45">
        <f>ROUND(K2998*L2998,2)</f>
        <v>0</v>
      </c>
    </row>
    <row r="2999" spans="1:13" x14ac:dyDescent="0.25">
      <c r="A2999" s="29"/>
      <c r="B2999" s="29"/>
      <c r="C2999" s="29"/>
      <c r="D2999" s="30"/>
      <c r="E2999" s="29"/>
      <c r="F2999" s="29"/>
      <c r="G2999" s="29"/>
      <c r="H2999" s="29"/>
      <c r="I2999" s="29"/>
      <c r="J2999" s="29"/>
      <c r="K2999" s="29"/>
      <c r="L2999" s="29"/>
      <c r="M2999" s="50"/>
    </row>
    <row r="3000" spans="1:13" x14ac:dyDescent="0.25">
      <c r="A3000" s="29"/>
      <c r="B3000" s="29"/>
      <c r="C3000" s="29"/>
      <c r="D3000" s="30"/>
      <c r="E3000" s="29"/>
      <c r="F3000" s="29"/>
      <c r="G3000" s="29"/>
      <c r="H3000" s="29"/>
      <c r="I3000" s="29"/>
      <c r="J3000" s="29"/>
      <c r="K3000" s="29"/>
      <c r="L3000" s="29"/>
      <c r="M3000" s="50"/>
    </row>
    <row r="3001" spans="1:13" collapsed="1" x14ac:dyDescent="0.25">
      <c r="A3001" s="7" t="s">
        <v>765</v>
      </c>
      <c r="B3001" s="7" t="s">
        <v>15</v>
      </c>
      <c r="C3001" s="7" t="s">
        <v>16</v>
      </c>
      <c r="D3001" s="8" t="s">
        <v>766</v>
      </c>
      <c r="E3001" s="9"/>
      <c r="F3001" s="9"/>
      <c r="G3001" s="9"/>
      <c r="H3001" s="9"/>
      <c r="I3001" s="9"/>
      <c r="J3001" s="9"/>
      <c r="K3001" s="10">
        <f>K3010</f>
        <v>1</v>
      </c>
      <c r="L3001" s="11">
        <f>L3010</f>
        <v>980</v>
      </c>
      <c r="M3001" s="45">
        <f>M3010</f>
        <v>980</v>
      </c>
    </row>
    <row r="3002" spans="1:13" x14ac:dyDescent="0.25">
      <c r="A3002" s="12" t="s">
        <v>767</v>
      </c>
      <c r="B3002" s="12" t="s">
        <v>15</v>
      </c>
      <c r="C3002" s="12" t="s">
        <v>16</v>
      </c>
      <c r="D3002" s="13" t="s">
        <v>19</v>
      </c>
      <c r="E3002" s="14"/>
      <c r="F3002" s="14"/>
      <c r="G3002" s="14"/>
      <c r="H3002" s="14"/>
      <c r="I3002" s="14"/>
      <c r="J3002" s="14"/>
      <c r="K3002" s="15">
        <f>K3008</f>
        <v>1</v>
      </c>
      <c r="L3002" s="16">
        <f>L3008</f>
        <v>980</v>
      </c>
      <c r="M3002" s="46">
        <f>M3008</f>
        <v>980</v>
      </c>
    </row>
    <row r="3003" spans="1:13" x14ac:dyDescent="0.25">
      <c r="A3003" s="17" t="s">
        <v>524</v>
      </c>
      <c r="B3003" s="18" t="s">
        <v>21</v>
      </c>
      <c r="C3003" s="18" t="s">
        <v>113</v>
      </c>
      <c r="D3003" s="19" t="s">
        <v>525</v>
      </c>
      <c r="E3003" s="20"/>
      <c r="F3003" s="20"/>
      <c r="G3003" s="20"/>
      <c r="H3003" s="20"/>
      <c r="I3003" s="20"/>
      <c r="J3003" s="20"/>
      <c r="K3003" s="21">
        <f>K3006</f>
        <v>1</v>
      </c>
      <c r="L3003" s="22">
        <f>L3006</f>
        <v>980</v>
      </c>
      <c r="M3003" s="47">
        <f>M3006</f>
        <v>980</v>
      </c>
    </row>
    <row r="3004" spans="1:13" ht="112.5" x14ac:dyDescent="0.25">
      <c r="A3004" s="20"/>
      <c r="B3004" s="20"/>
      <c r="C3004" s="20"/>
      <c r="D3004" s="19" t="s">
        <v>526</v>
      </c>
      <c r="E3004" s="20"/>
      <c r="F3004" s="20"/>
      <c r="G3004" s="20"/>
      <c r="H3004" s="20"/>
      <c r="I3004" s="20"/>
      <c r="J3004" s="20"/>
      <c r="K3004" s="20"/>
      <c r="L3004" s="20"/>
      <c r="M3004" s="48"/>
    </row>
    <row r="3005" spans="1:13" x14ac:dyDescent="0.25">
      <c r="A3005" s="20"/>
      <c r="B3005" s="20"/>
      <c r="C3005" s="20"/>
      <c r="D3005" s="23"/>
      <c r="E3005" s="18" t="s">
        <v>499</v>
      </c>
      <c r="F3005" s="24">
        <v>1</v>
      </c>
      <c r="G3005" s="25">
        <v>0</v>
      </c>
      <c r="H3005" s="25">
        <v>0</v>
      </c>
      <c r="I3005" s="25">
        <v>0</v>
      </c>
      <c r="J3005" s="22">
        <f>OR(F3005&lt;&gt;0,G3005&lt;&gt;0,H3005&lt;&gt;0,I3005&lt;&gt;0)*(F3005 + (F3005 = 0))*(G3005 + (G3005 = 0))*(H3005 + (H3005 = 0))*(I3005 + (I3005 = 0))</f>
        <v>1</v>
      </c>
      <c r="K3005" s="20"/>
      <c r="L3005" s="20"/>
      <c r="M3005" s="48"/>
    </row>
    <row r="3006" spans="1:13" x14ac:dyDescent="0.25">
      <c r="A3006" s="20"/>
      <c r="B3006" s="20"/>
      <c r="C3006" s="20"/>
      <c r="D3006" s="23"/>
      <c r="E3006" s="20"/>
      <c r="F3006" s="20"/>
      <c r="G3006" s="20"/>
      <c r="H3006" s="20"/>
      <c r="I3006" s="20"/>
      <c r="J3006" s="26" t="s">
        <v>527</v>
      </c>
      <c r="K3006" s="27">
        <f>J3005</f>
        <v>1</v>
      </c>
      <c r="L3006" s="25">
        <v>980</v>
      </c>
      <c r="M3006" s="49">
        <f>ROUND(K3006*L3006,2)</f>
        <v>980</v>
      </c>
    </row>
    <row r="3007" spans="1:13" x14ac:dyDescent="0.25">
      <c r="A3007" s="29"/>
      <c r="B3007" s="29"/>
      <c r="C3007" s="29"/>
      <c r="D3007" s="30"/>
      <c r="E3007" s="29"/>
      <c r="F3007" s="29"/>
      <c r="G3007" s="29"/>
      <c r="H3007" s="29"/>
      <c r="I3007" s="29"/>
      <c r="J3007" s="29"/>
      <c r="K3007" s="29"/>
      <c r="L3007" s="29"/>
      <c r="M3007" s="50"/>
    </row>
    <row r="3008" spans="1:13" x14ac:dyDescent="0.25">
      <c r="A3008" s="20"/>
      <c r="B3008" s="20"/>
      <c r="C3008" s="20"/>
      <c r="D3008" s="23"/>
      <c r="E3008" s="20"/>
      <c r="F3008" s="20"/>
      <c r="G3008" s="20"/>
      <c r="H3008" s="20"/>
      <c r="I3008" s="20"/>
      <c r="J3008" s="26" t="s">
        <v>768</v>
      </c>
      <c r="K3008" s="31">
        <v>1</v>
      </c>
      <c r="L3008" s="28">
        <f>M3003</f>
        <v>980</v>
      </c>
      <c r="M3008" s="49">
        <f>ROUND(K3008*L3008,2)</f>
        <v>980</v>
      </c>
    </row>
    <row r="3009" spans="1:13" x14ac:dyDescent="0.25">
      <c r="A3009" s="29"/>
      <c r="B3009" s="29"/>
      <c r="C3009" s="29"/>
      <c r="D3009" s="30"/>
      <c r="E3009" s="29"/>
      <c r="F3009" s="29"/>
      <c r="G3009" s="29"/>
      <c r="H3009" s="29"/>
      <c r="I3009" s="29"/>
      <c r="J3009" s="29"/>
      <c r="K3009" s="29"/>
      <c r="L3009" s="29"/>
      <c r="M3009" s="50"/>
    </row>
    <row r="3010" spans="1:13" x14ac:dyDescent="0.25">
      <c r="A3010" s="20"/>
      <c r="B3010" s="20"/>
      <c r="C3010" s="20"/>
      <c r="D3010" s="23"/>
      <c r="E3010" s="20"/>
      <c r="F3010" s="20"/>
      <c r="G3010" s="20"/>
      <c r="H3010" s="20"/>
      <c r="I3010" s="20"/>
      <c r="J3010" s="26" t="s">
        <v>769</v>
      </c>
      <c r="K3010" s="32">
        <v>1</v>
      </c>
      <c r="L3010" s="28">
        <f>M3002</f>
        <v>980</v>
      </c>
      <c r="M3010" s="49">
        <f>ROUND(K3010*L3010,2)</f>
        <v>980</v>
      </c>
    </row>
    <row r="3011" spans="1:13" x14ac:dyDescent="0.25">
      <c r="A3011" s="29"/>
      <c r="B3011" s="29"/>
      <c r="C3011" s="29"/>
      <c r="D3011" s="30"/>
      <c r="E3011" s="29"/>
      <c r="F3011" s="29"/>
      <c r="G3011" s="29"/>
      <c r="H3011" s="29"/>
      <c r="I3011" s="29"/>
      <c r="J3011" s="29"/>
      <c r="K3011" s="29"/>
      <c r="L3011" s="29"/>
      <c r="M3011" s="50"/>
    </row>
    <row r="3012" spans="1:13" collapsed="1" x14ac:dyDescent="0.25">
      <c r="A3012" s="7" t="s">
        <v>770</v>
      </c>
      <c r="B3012" s="7" t="s">
        <v>15</v>
      </c>
      <c r="C3012" s="7" t="s">
        <v>16</v>
      </c>
      <c r="D3012" s="8" t="s">
        <v>771</v>
      </c>
      <c r="E3012" s="9"/>
      <c r="F3012" s="9"/>
      <c r="G3012" s="9"/>
      <c r="H3012" s="9"/>
      <c r="I3012" s="9"/>
      <c r="J3012" s="9"/>
      <c r="K3012" s="10">
        <f>K3071</f>
        <v>1</v>
      </c>
      <c r="L3012" s="11">
        <f>L3071</f>
        <v>4994.04</v>
      </c>
      <c r="M3012" s="45">
        <f>M3071</f>
        <v>4994.04</v>
      </c>
    </row>
    <row r="3013" spans="1:13" x14ac:dyDescent="0.25">
      <c r="A3013" s="12" t="s">
        <v>772</v>
      </c>
      <c r="B3013" s="12" t="s">
        <v>15</v>
      </c>
      <c r="C3013" s="12" t="s">
        <v>16</v>
      </c>
      <c r="D3013" s="13" t="s">
        <v>19</v>
      </c>
      <c r="E3013" s="14"/>
      <c r="F3013" s="14"/>
      <c r="G3013" s="14"/>
      <c r="H3013" s="14"/>
      <c r="I3013" s="14"/>
      <c r="J3013" s="14"/>
      <c r="K3013" s="15">
        <f>K3069</f>
        <v>1</v>
      </c>
      <c r="L3013" s="16">
        <f>L3069</f>
        <v>4994.04</v>
      </c>
      <c r="M3013" s="46">
        <f>M3069</f>
        <v>4994.04</v>
      </c>
    </row>
    <row r="3014" spans="1:13" x14ac:dyDescent="0.25">
      <c r="A3014" s="17" t="s">
        <v>441</v>
      </c>
      <c r="B3014" s="18" t="s">
        <v>21</v>
      </c>
      <c r="C3014" s="18" t="s">
        <v>59</v>
      </c>
      <c r="D3014" s="19" t="s">
        <v>442</v>
      </c>
      <c r="E3014" s="20"/>
      <c r="F3014" s="20"/>
      <c r="G3014" s="20"/>
      <c r="H3014" s="20"/>
      <c r="I3014" s="20"/>
      <c r="J3014" s="20"/>
      <c r="K3014" s="21">
        <f>K3021</f>
        <v>0.98</v>
      </c>
      <c r="L3014" s="22">
        <f>L3021</f>
        <v>484.53</v>
      </c>
      <c r="M3014" s="47">
        <f>M3021</f>
        <v>474.84</v>
      </c>
    </row>
    <row r="3015" spans="1:13" ht="56.25" x14ac:dyDescent="0.25">
      <c r="A3015" s="20"/>
      <c r="B3015" s="20"/>
      <c r="C3015" s="20"/>
      <c r="D3015" s="19" t="s">
        <v>443</v>
      </c>
      <c r="E3015" s="20"/>
      <c r="F3015" s="20"/>
      <c r="G3015" s="20"/>
      <c r="H3015" s="20"/>
      <c r="I3015" s="20"/>
      <c r="J3015" s="20"/>
      <c r="K3015" s="20"/>
      <c r="L3015" s="20"/>
      <c r="M3015" s="48"/>
    </row>
    <row r="3016" spans="1:13" x14ac:dyDescent="0.25">
      <c r="A3016" s="20"/>
      <c r="B3016" s="20"/>
      <c r="C3016" s="20"/>
      <c r="D3016" s="23"/>
      <c r="E3016" s="18" t="s">
        <v>32</v>
      </c>
      <c r="F3016" s="24"/>
      <c r="G3016" s="25"/>
      <c r="H3016" s="25"/>
      <c r="I3016" s="25"/>
      <c r="J3016" s="22">
        <f>OR(F3016&lt;&gt;0,G3016&lt;&gt;0,H3016&lt;&gt;0,I3016&lt;&gt;0)*(F3016 + (F3016 = 0))*(G3016 + (G3016 = 0))*(H3016 + (H3016 = 0))*(I3016 + (I3016 = 0))</f>
        <v>0</v>
      </c>
      <c r="K3016" s="20"/>
      <c r="L3016" s="20"/>
      <c r="M3016" s="48"/>
    </row>
    <row r="3017" spans="1:13" x14ac:dyDescent="0.25">
      <c r="A3017" s="20"/>
      <c r="B3017" s="20"/>
      <c r="C3017" s="20"/>
      <c r="D3017" s="23"/>
      <c r="E3017" s="18" t="s">
        <v>773</v>
      </c>
      <c r="F3017" s="24">
        <v>1</v>
      </c>
      <c r="G3017" s="25">
        <v>0.6</v>
      </c>
      <c r="H3017" s="25">
        <v>0.5</v>
      </c>
      <c r="I3017" s="25">
        <v>0</v>
      </c>
      <c r="J3017" s="22">
        <f>OR(F3017&lt;&gt;0,G3017&lt;&gt;0,H3017&lt;&gt;0,I3017&lt;&gt;0)*(F3017 + (F3017 = 0))*(G3017 + (G3017 = 0))*(H3017 + (H3017 = 0))*(I3017 + (I3017 = 0))</f>
        <v>0.3</v>
      </c>
      <c r="K3017" s="20"/>
      <c r="L3017" s="20"/>
      <c r="M3017" s="48"/>
    </row>
    <row r="3018" spans="1:13" x14ac:dyDescent="0.25">
      <c r="A3018" s="20"/>
      <c r="B3018" s="20"/>
      <c r="C3018" s="20"/>
      <c r="D3018" s="23"/>
      <c r="E3018" s="18" t="s">
        <v>774</v>
      </c>
      <c r="F3018" s="24">
        <v>1</v>
      </c>
      <c r="G3018" s="25">
        <v>0.17</v>
      </c>
      <c r="H3018" s="25">
        <v>0</v>
      </c>
      <c r="I3018" s="25">
        <v>0</v>
      </c>
      <c r="J3018" s="22">
        <f>OR(F3018&lt;&gt;0,G3018&lt;&gt;0,H3018&lt;&gt;0,I3018&lt;&gt;0)*(F3018 + (F3018 = 0))*(G3018 + (G3018 = 0))*(H3018 + (H3018 = 0))*(I3018 + (I3018 = 0))</f>
        <v>0.17</v>
      </c>
      <c r="K3018" s="20"/>
      <c r="L3018" s="20"/>
      <c r="M3018" s="48"/>
    </row>
    <row r="3019" spans="1:13" x14ac:dyDescent="0.25">
      <c r="A3019" s="20"/>
      <c r="B3019" s="20"/>
      <c r="C3019" s="20"/>
      <c r="D3019" s="23"/>
      <c r="E3019" s="18" t="s">
        <v>775</v>
      </c>
      <c r="F3019" s="24">
        <v>1</v>
      </c>
      <c r="G3019" s="25">
        <v>0.6</v>
      </c>
      <c r="H3019" s="25">
        <v>0.79</v>
      </c>
      <c r="I3019" s="25">
        <v>0</v>
      </c>
      <c r="J3019" s="22">
        <f>OR(F3019&lt;&gt;0,G3019&lt;&gt;0,H3019&lt;&gt;0,I3019&lt;&gt;0)*(F3019 + (F3019 = 0))*(G3019 + (G3019 = 0))*(H3019 + (H3019 = 0))*(I3019 + (I3019 = 0))</f>
        <v>0.47</v>
      </c>
      <c r="K3019" s="20"/>
      <c r="L3019" s="20"/>
      <c r="M3019" s="48"/>
    </row>
    <row r="3020" spans="1:13" x14ac:dyDescent="0.25">
      <c r="A3020" s="20"/>
      <c r="B3020" s="20"/>
      <c r="C3020" s="20"/>
      <c r="D3020" s="23"/>
      <c r="E3020" s="18" t="s">
        <v>16</v>
      </c>
      <c r="F3020" s="24">
        <v>1</v>
      </c>
      <c r="G3020" s="25">
        <v>0.1</v>
      </c>
      <c r="H3020" s="25">
        <v>0.35</v>
      </c>
      <c r="I3020" s="25">
        <v>0</v>
      </c>
      <c r="J3020" s="22">
        <f>OR(F3020&lt;&gt;0,G3020&lt;&gt;0,H3020&lt;&gt;0,I3020&lt;&gt;0)*(F3020 + (F3020 = 0))*(G3020 + (G3020 = 0))*(H3020 + (H3020 = 0))*(I3020 + (I3020 = 0))</f>
        <v>0.04</v>
      </c>
      <c r="K3020" s="20"/>
      <c r="L3020" s="20"/>
      <c r="M3020" s="48"/>
    </row>
    <row r="3021" spans="1:13" x14ac:dyDescent="0.25">
      <c r="A3021" s="20"/>
      <c r="B3021" s="20"/>
      <c r="C3021" s="20"/>
      <c r="D3021" s="23"/>
      <c r="E3021" s="20"/>
      <c r="F3021" s="20"/>
      <c r="G3021" s="20"/>
      <c r="H3021" s="20"/>
      <c r="I3021" s="20"/>
      <c r="J3021" s="26" t="s">
        <v>444</v>
      </c>
      <c r="K3021" s="27">
        <f>SUM(J3016:J3020)</f>
        <v>0.98</v>
      </c>
      <c r="L3021" s="25">
        <v>484.53</v>
      </c>
      <c r="M3021" s="49">
        <f>ROUND(K3021*L3021,2)</f>
        <v>474.84</v>
      </c>
    </row>
    <row r="3022" spans="1:13" x14ac:dyDescent="0.25">
      <c r="A3022" s="29"/>
      <c r="B3022" s="29"/>
      <c r="C3022" s="29"/>
      <c r="D3022" s="30"/>
      <c r="E3022" s="29"/>
      <c r="F3022" s="29"/>
      <c r="G3022" s="29"/>
      <c r="H3022" s="29"/>
      <c r="I3022" s="29"/>
      <c r="J3022" s="29"/>
      <c r="K3022" s="29"/>
      <c r="L3022" s="29"/>
      <c r="M3022" s="50"/>
    </row>
    <row r="3023" spans="1:13" ht="22.5" x14ac:dyDescent="0.25">
      <c r="A3023" s="17" t="s">
        <v>88</v>
      </c>
      <c r="B3023" s="18" t="s">
        <v>21</v>
      </c>
      <c r="C3023" s="18" t="s">
        <v>59</v>
      </c>
      <c r="D3023" s="19" t="s">
        <v>89</v>
      </c>
      <c r="E3023" s="20"/>
      <c r="F3023" s="20"/>
      <c r="G3023" s="20"/>
      <c r="H3023" s="20"/>
      <c r="I3023" s="20"/>
      <c r="J3023" s="20"/>
      <c r="K3023" s="21">
        <f>K3026</f>
        <v>0.14000000000000001</v>
      </c>
      <c r="L3023" s="22">
        <f>L3026</f>
        <v>340.51</v>
      </c>
      <c r="M3023" s="47">
        <f>M3026</f>
        <v>47.67</v>
      </c>
    </row>
    <row r="3024" spans="1:13" ht="78.75" x14ac:dyDescent="0.25">
      <c r="A3024" s="20"/>
      <c r="B3024" s="20"/>
      <c r="C3024" s="20"/>
      <c r="D3024" s="19" t="s">
        <v>90</v>
      </c>
      <c r="E3024" s="20"/>
      <c r="F3024" s="20"/>
      <c r="G3024" s="20"/>
      <c r="H3024" s="20"/>
      <c r="I3024" s="20"/>
      <c r="J3024" s="20"/>
      <c r="K3024" s="20"/>
      <c r="L3024" s="20"/>
      <c r="M3024" s="48"/>
    </row>
    <row r="3025" spans="1:13" x14ac:dyDescent="0.25">
      <c r="A3025" s="20"/>
      <c r="B3025" s="20"/>
      <c r="C3025" s="20"/>
      <c r="D3025" s="23"/>
      <c r="E3025" s="18" t="s">
        <v>42</v>
      </c>
      <c r="F3025" s="24">
        <v>1</v>
      </c>
      <c r="G3025" s="25">
        <v>0.75</v>
      </c>
      <c r="H3025" s="25">
        <v>0.18</v>
      </c>
      <c r="I3025" s="25">
        <v>0</v>
      </c>
      <c r="J3025" s="22">
        <f>OR(F3025&lt;&gt;0,G3025&lt;&gt;0,H3025&lt;&gt;0,I3025&lt;&gt;0)*(F3025 + (F3025 = 0))*(G3025 + (G3025 = 0))*(H3025 + (H3025 = 0))*(I3025 + (I3025 = 0))</f>
        <v>0.14000000000000001</v>
      </c>
      <c r="K3025" s="20"/>
      <c r="L3025" s="20"/>
      <c r="M3025" s="48"/>
    </row>
    <row r="3026" spans="1:13" x14ac:dyDescent="0.25">
      <c r="A3026" s="20"/>
      <c r="B3026" s="20"/>
      <c r="C3026" s="20"/>
      <c r="D3026" s="23"/>
      <c r="E3026" s="20"/>
      <c r="F3026" s="20"/>
      <c r="G3026" s="20"/>
      <c r="H3026" s="20"/>
      <c r="I3026" s="20"/>
      <c r="J3026" s="26" t="s">
        <v>92</v>
      </c>
      <c r="K3026" s="27">
        <f>J3025</f>
        <v>0.14000000000000001</v>
      </c>
      <c r="L3026" s="25">
        <v>340.51</v>
      </c>
      <c r="M3026" s="49">
        <f>ROUND(K3026*L3026,2)</f>
        <v>47.67</v>
      </c>
    </row>
    <row r="3027" spans="1:13" x14ac:dyDescent="0.25">
      <c r="A3027" s="29"/>
      <c r="B3027" s="29"/>
      <c r="C3027" s="29"/>
      <c r="D3027" s="30"/>
      <c r="E3027" s="29"/>
      <c r="F3027" s="29"/>
      <c r="G3027" s="29"/>
      <c r="H3027" s="29"/>
      <c r="I3027" s="29"/>
      <c r="J3027" s="29"/>
      <c r="K3027" s="29"/>
      <c r="L3027" s="29"/>
      <c r="M3027" s="50"/>
    </row>
    <row r="3028" spans="1:13" x14ac:dyDescent="0.25">
      <c r="A3028" s="17" t="s">
        <v>82</v>
      </c>
      <c r="B3028" s="18" t="s">
        <v>21</v>
      </c>
      <c r="C3028" s="18" t="s">
        <v>29</v>
      </c>
      <c r="D3028" s="19" t="s">
        <v>83</v>
      </c>
      <c r="E3028" s="20"/>
      <c r="F3028" s="20"/>
      <c r="G3028" s="20"/>
      <c r="H3028" s="20"/>
      <c r="I3028" s="20"/>
      <c r="J3028" s="20"/>
      <c r="K3028" s="21">
        <f>K3031</f>
        <v>9.25</v>
      </c>
      <c r="L3028" s="22">
        <f>L3031</f>
        <v>157.01</v>
      </c>
      <c r="M3028" s="47">
        <f>M3031</f>
        <v>1452.34</v>
      </c>
    </row>
    <row r="3029" spans="1:13" ht="67.5" x14ac:dyDescent="0.25">
      <c r="A3029" s="20"/>
      <c r="B3029" s="20"/>
      <c r="C3029" s="20"/>
      <c r="D3029" s="19" t="s">
        <v>84</v>
      </c>
      <c r="E3029" s="20"/>
      <c r="F3029" s="20"/>
      <c r="G3029" s="20"/>
      <c r="H3029" s="20"/>
      <c r="I3029" s="20"/>
      <c r="J3029" s="20"/>
      <c r="K3029" s="20"/>
      <c r="L3029" s="20"/>
      <c r="M3029" s="48"/>
    </row>
    <row r="3030" spans="1:13" x14ac:dyDescent="0.25">
      <c r="A3030" s="20"/>
      <c r="B3030" s="20"/>
      <c r="C3030" s="20"/>
      <c r="D3030" s="23"/>
      <c r="E3030" s="18" t="s">
        <v>280</v>
      </c>
      <c r="F3030" s="24">
        <v>1</v>
      </c>
      <c r="G3030" s="25">
        <v>9.25</v>
      </c>
      <c r="H3030" s="25">
        <v>0</v>
      </c>
      <c r="I3030" s="25">
        <v>0</v>
      </c>
      <c r="J3030" s="22">
        <f>OR(F3030&lt;&gt;0,G3030&lt;&gt;0,H3030&lt;&gt;0,I3030&lt;&gt;0)*(F3030 + (F3030 = 0))*(G3030 + (G3030 = 0))*(H3030 + (H3030 = 0))*(I3030 + (I3030 = 0))</f>
        <v>9.25</v>
      </c>
      <c r="K3030" s="20"/>
      <c r="L3030" s="20"/>
      <c r="M3030" s="48"/>
    </row>
    <row r="3031" spans="1:13" x14ac:dyDescent="0.25">
      <c r="A3031" s="20"/>
      <c r="B3031" s="20"/>
      <c r="C3031" s="20"/>
      <c r="D3031" s="23"/>
      <c r="E3031" s="20"/>
      <c r="F3031" s="20"/>
      <c r="G3031" s="20"/>
      <c r="H3031" s="20"/>
      <c r="I3031" s="20"/>
      <c r="J3031" s="26" t="s">
        <v>85</v>
      </c>
      <c r="K3031" s="27">
        <f>J3030</f>
        <v>9.25</v>
      </c>
      <c r="L3031" s="25">
        <v>157.01</v>
      </c>
      <c r="M3031" s="49">
        <f>ROUND(K3031*L3031,2)</f>
        <v>1452.34</v>
      </c>
    </row>
    <row r="3032" spans="1:13" x14ac:dyDescent="0.25">
      <c r="A3032" s="29"/>
      <c r="B3032" s="29"/>
      <c r="C3032" s="29"/>
      <c r="D3032" s="30"/>
      <c r="E3032" s="29"/>
      <c r="F3032" s="29"/>
      <c r="G3032" s="29"/>
      <c r="H3032" s="29"/>
      <c r="I3032" s="29"/>
      <c r="J3032" s="29"/>
      <c r="K3032" s="29"/>
      <c r="L3032" s="29"/>
      <c r="M3032" s="50"/>
    </row>
    <row r="3033" spans="1:13" x14ac:dyDescent="0.25">
      <c r="A3033" s="17" t="s">
        <v>28</v>
      </c>
      <c r="B3033" s="18" t="s">
        <v>21</v>
      </c>
      <c r="C3033" s="18" t="s">
        <v>29</v>
      </c>
      <c r="D3033" s="19" t="s">
        <v>30</v>
      </c>
      <c r="E3033" s="20"/>
      <c r="F3033" s="20"/>
      <c r="G3033" s="20"/>
      <c r="H3033" s="20"/>
      <c r="I3033" s="20"/>
      <c r="J3033" s="20"/>
      <c r="K3033" s="21">
        <f>K3037</f>
        <v>30.55</v>
      </c>
      <c r="L3033" s="22">
        <f>L3037</f>
        <v>29.99</v>
      </c>
      <c r="M3033" s="47">
        <f>M3037</f>
        <v>916.19</v>
      </c>
    </row>
    <row r="3034" spans="1:13" ht="45" x14ac:dyDescent="0.25">
      <c r="A3034" s="20"/>
      <c r="B3034" s="20"/>
      <c r="C3034" s="20"/>
      <c r="D3034" s="19" t="s">
        <v>31</v>
      </c>
      <c r="E3034" s="20"/>
      <c r="F3034" s="20"/>
      <c r="G3034" s="20"/>
      <c r="H3034" s="20"/>
      <c r="I3034" s="20"/>
      <c r="J3034" s="20"/>
      <c r="K3034" s="20"/>
      <c r="L3034" s="20"/>
      <c r="M3034" s="48"/>
    </row>
    <row r="3035" spans="1:13" x14ac:dyDescent="0.25">
      <c r="A3035" s="20"/>
      <c r="B3035" s="20"/>
      <c r="C3035" s="20"/>
      <c r="D3035" s="23"/>
      <c r="E3035" s="18" t="s">
        <v>280</v>
      </c>
      <c r="F3035" s="24">
        <v>1</v>
      </c>
      <c r="G3035" s="25">
        <v>9.25</v>
      </c>
      <c r="H3035" s="25">
        <v>0</v>
      </c>
      <c r="I3035" s="25">
        <v>0</v>
      </c>
      <c r="J3035" s="22">
        <f>OR(F3035&lt;&gt;0,G3035&lt;&gt;0,H3035&lt;&gt;0,I3035&lt;&gt;0)*(F3035 + (F3035 = 0))*(G3035 + (G3035 = 0))*(H3035 + (H3035 = 0))*(I3035 + (I3035 = 0))</f>
        <v>9.25</v>
      </c>
      <c r="K3035" s="20"/>
      <c r="L3035" s="20"/>
      <c r="M3035" s="48"/>
    </row>
    <row r="3036" spans="1:13" x14ac:dyDescent="0.25">
      <c r="A3036" s="20"/>
      <c r="B3036" s="20"/>
      <c r="C3036" s="20"/>
      <c r="D3036" s="23"/>
      <c r="E3036" s="18" t="s">
        <v>326</v>
      </c>
      <c r="F3036" s="24">
        <v>1</v>
      </c>
      <c r="G3036" s="25">
        <v>21.3</v>
      </c>
      <c r="H3036" s="25">
        <v>0</v>
      </c>
      <c r="I3036" s="25">
        <v>0</v>
      </c>
      <c r="J3036" s="22">
        <f>OR(F3036&lt;&gt;0,G3036&lt;&gt;0,H3036&lt;&gt;0,I3036&lt;&gt;0)*(F3036 + (F3036 = 0))*(G3036 + (G3036 = 0))*(H3036 + (H3036 = 0))*(I3036 + (I3036 = 0))</f>
        <v>21.3</v>
      </c>
      <c r="K3036" s="20"/>
      <c r="L3036" s="20"/>
      <c r="M3036" s="48"/>
    </row>
    <row r="3037" spans="1:13" x14ac:dyDescent="0.25">
      <c r="A3037" s="20"/>
      <c r="B3037" s="20"/>
      <c r="C3037" s="20"/>
      <c r="D3037" s="23"/>
      <c r="E3037" s="20"/>
      <c r="F3037" s="20"/>
      <c r="G3037" s="20"/>
      <c r="H3037" s="20"/>
      <c r="I3037" s="20"/>
      <c r="J3037" s="26" t="s">
        <v>33</v>
      </c>
      <c r="K3037" s="27">
        <f>SUM(J3035:J3036)</f>
        <v>30.55</v>
      </c>
      <c r="L3037" s="25">
        <v>29.99</v>
      </c>
      <c r="M3037" s="49">
        <f>ROUND(K3037*L3037,2)</f>
        <v>916.19</v>
      </c>
    </row>
    <row r="3038" spans="1:13" x14ac:dyDescent="0.25">
      <c r="A3038" s="29"/>
      <c r="B3038" s="29"/>
      <c r="C3038" s="29"/>
      <c r="D3038" s="30"/>
      <c r="E3038" s="29"/>
      <c r="F3038" s="29"/>
      <c r="G3038" s="29"/>
      <c r="H3038" s="29"/>
      <c r="I3038" s="29"/>
      <c r="J3038" s="29"/>
      <c r="K3038" s="29"/>
      <c r="L3038" s="29"/>
      <c r="M3038" s="50"/>
    </row>
    <row r="3039" spans="1:13" x14ac:dyDescent="0.25">
      <c r="A3039" s="17" t="s">
        <v>276</v>
      </c>
      <c r="B3039" s="18" t="s">
        <v>21</v>
      </c>
      <c r="C3039" s="18" t="s">
        <v>59</v>
      </c>
      <c r="D3039" s="19" t="s">
        <v>277</v>
      </c>
      <c r="E3039" s="20"/>
      <c r="F3039" s="20"/>
      <c r="G3039" s="20"/>
      <c r="H3039" s="20"/>
      <c r="I3039" s="20"/>
      <c r="J3039" s="20"/>
      <c r="K3039" s="21">
        <f>K3042</f>
        <v>0.2</v>
      </c>
      <c r="L3039" s="22">
        <f>L3042</f>
        <v>150</v>
      </c>
      <c r="M3039" s="47">
        <f>M3042</f>
        <v>30</v>
      </c>
    </row>
    <row r="3040" spans="1:13" ht="45" x14ac:dyDescent="0.25">
      <c r="A3040" s="20"/>
      <c r="B3040" s="20"/>
      <c r="C3040" s="20"/>
      <c r="D3040" s="19" t="s">
        <v>278</v>
      </c>
      <c r="E3040" s="20"/>
      <c r="F3040" s="20"/>
      <c r="G3040" s="20"/>
      <c r="H3040" s="20"/>
      <c r="I3040" s="20"/>
      <c r="J3040" s="20"/>
      <c r="K3040" s="20"/>
      <c r="L3040" s="20"/>
      <c r="M3040" s="48"/>
    </row>
    <row r="3041" spans="1:13" x14ac:dyDescent="0.25">
      <c r="A3041" s="20"/>
      <c r="B3041" s="20"/>
      <c r="C3041" s="20"/>
      <c r="D3041" s="23"/>
      <c r="E3041" s="18" t="s">
        <v>499</v>
      </c>
      <c r="F3041" s="24">
        <v>1</v>
      </c>
      <c r="G3041" s="25">
        <v>1</v>
      </c>
      <c r="H3041" s="25">
        <v>0.2</v>
      </c>
      <c r="I3041" s="25">
        <v>0</v>
      </c>
      <c r="J3041" s="22">
        <f>OR(F3041&lt;&gt;0,G3041&lt;&gt;0,H3041&lt;&gt;0,I3041&lt;&gt;0)*(F3041 + (F3041 = 0))*(G3041 + (G3041 = 0))*(H3041 + (H3041 = 0))*(I3041 + (I3041 = 0))</f>
        <v>0.2</v>
      </c>
      <c r="K3041" s="20"/>
      <c r="L3041" s="20"/>
      <c r="M3041" s="48"/>
    </row>
    <row r="3042" spans="1:13" x14ac:dyDescent="0.25">
      <c r="A3042" s="20"/>
      <c r="B3042" s="20"/>
      <c r="C3042" s="20"/>
      <c r="D3042" s="23"/>
      <c r="E3042" s="20"/>
      <c r="F3042" s="20"/>
      <c r="G3042" s="20"/>
      <c r="H3042" s="20"/>
      <c r="I3042" s="20"/>
      <c r="J3042" s="26" t="s">
        <v>279</v>
      </c>
      <c r="K3042" s="27">
        <f>J3041</f>
        <v>0.2</v>
      </c>
      <c r="L3042" s="25">
        <v>150</v>
      </c>
      <c r="M3042" s="49">
        <f>ROUND(K3042*L3042,2)</f>
        <v>30</v>
      </c>
    </row>
    <row r="3043" spans="1:13" x14ac:dyDescent="0.25">
      <c r="A3043" s="29"/>
      <c r="B3043" s="29"/>
      <c r="C3043" s="29"/>
      <c r="D3043" s="30"/>
      <c r="E3043" s="29"/>
      <c r="F3043" s="29"/>
      <c r="G3043" s="29"/>
      <c r="H3043" s="29"/>
      <c r="I3043" s="29"/>
      <c r="J3043" s="29"/>
      <c r="K3043" s="29"/>
      <c r="L3043" s="29"/>
      <c r="M3043" s="50"/>
    </row>
    <row r="3044" spans="1:13" x14ac:dyDescent="0.25">
      <c r="A3044" s="17" t="s">
        <v>68</v>
      </c>
      <c r="B3044" s="18" t="s">
        <v>21</v>
      </c>
      <c r="C3044" s="18" t="s">
        <v>59</v>
      </c>
      <c r="D3044" s="19" t="s">
        <v>69</v>
      </c>
      <c r="E3044" s="20"/>
      <c r="F3044" s="20"/>
      <c r="G3044" s="20"/>
      <c r="H3044" s="20"/>
      <c r="I3044" s="20"/>
      <c r="J3044" s="20"/>
      <c r="K3044" s="21">
        <f>K3047</f>
        <v>0.3</v>
      </c>
      <c r="L3044" s="22">
        <f>L3047</f>
        <v>70</v>
      </c>
      <c r="M3044" s="47">
        <f>M3047</f>
        <v>21</v>
      </c>
    </row>
    <row r="3045" spans="1:13" ht="90" x14ac:dyDescent="0.25">
      <c r="A3045" s="20"/>
      <c r="B3045" s="20"/>
      <c r="C3045" s="20"/>
      <c r="D3045" s="19" t="s">
        <v>70</v>
      </c>
      <c r="E3045" s="20"/>
      <c r="F3045" s="20"/>
      <c r="G3045" s="20"/>
      <c r="H3045" s="20"/>
      <c r="I3045" s="20"/>
      <c r="J3045" s="20"/>
      <c r="K3045" s="20"/>
      <c r="L3045" s="20"/>
      <c r="M3045" s="48"/>
    </row>
    <row r="3046" spans="1:13" x14ac:dyDescent="0.25">
      <c r="A3046" s="20"/>
      <c r="B3046" s="20"/>
      <c r="C3046" s="20"/>
      <c r="D3046" s="23"/>
      <c r="E3046" s="18" t="s">
        <v>499</v>
      </c>
      <c r="F3046" s="24">
        <v>1</v>
      </c>
      <c r="G3046" s="25">
        <v>1</v>
      </c>
      <c r="H3046" s="25">
        <v>0.3</v>
      </c>
      <c r="I3046" s="25">
        <v>0</v>
      </c>
      <c r="J3046" s="22">
        <f>OR(F3046&lt;&gt;0,G3046&lt;&gt;0,H3046&lt;&gt;0,I3046&lt;&gt;0)*(F3046 + (F3046 = 0))*(G3046 + (G3046 = 0))*(H3046 + (H3046 = 0))*(I3046 + (I3046 = 0))</f>
        <v>0.3</v>
      </c>
      <c r="K3046" s="20"/>
      <c r="L3046" s="20"/>
      <c r="M3046" s="48"/>
    </row>
    <row r="3047" spans="1:13" x14ac:dyDescent="0.25">
      <c r="A3047" s="20"/>
      <c r="B3047" s="20"/>
      <c r="C3047" s="20"/>
      <c r="D3047" s="23"/>
      <c r="E3047" s="20"/>
      <c r="F3047" s="20"/>
      <c r="G3047" s="20"/>
      <c r="H3047" s="20"/>
      <c r="I3047" s="20"/>
      <c r="J3047" s="26" t="s">
        <v>72</v>
      </c>
      <c r="K3047" s="27">
        <f>J3046</f>
        <v>0.3</v>
      </c>
      <c r="L3047" s="25">
        <v>70</v>
      </c>
      <c r="M3047" s="49">
        <f>ROUND(K3047*L3047,2)</f>
        <v>21</v>
      </c>
    </row>
    <row r="3048" spans="1:13" x14ac:dyDescent="0.25">
      <c r="A3048" s="29"/>
      <c r="B3048" s="29"/>
      <c r="C3048" s="29"/>
      <c r="D3048" s="30"/>
      <c r="E3048" s="29"/>
      <c r="F3048" s="29"/>
      <c r="G3048" s="29"/>
      <c r="H3048" s="29"/>
      <c r="I3048" s="29"/>
      <c r="J3048" s="29"/>
      <c r="K3048" s="29"/>
      <c r="L3048" s="29"/>
      <c r="M3048" s="50"/>
    </row>
    <row r="3049" spans="1:13" x14ac:dyDescent="0.25">
      <c r="A3049" s="17" t="s">
        <v>471</v>
      </c>
      <c r="B3049" s="18" t="s">
        <v>21</v>
      </c>
      <c r="C3049" s="18" t="s">
        <v>113</v>
      </c>
      <c r="D3049" s="19" t="s">
        <v>472</v>
      </c>
      <c r="E3049" s="20"/>
      <c r="F3049" s="20"/>
      <c r="G3049" s="20"/>
      <c r="H3049" s="20"/>
      <c r="I3049" s="20"/>
      <c r="J3049" s="20"/>
      <c r="K3049" s="21">
        <f>K3052</f>
        <v>5</v>
      </c>
      <c r="L3049" s="22">
        <f>L3052</f>
        <v>20</v>
      </c>
      <c r="M3049" s="47">
        <f>M3052</f>
        <v>100</v>
      </c>
    </row>
    <row r="3050" spans="1:13" ht="22.5" x14ac:dyDescent="0.25">
      <c r="A3050" s="20"/>
      <c r="B3050" s="20"/>
      <c r="C3050" s="20"/>
      <c r="D3050" s="19" t="s">
        <v>473</v>
      </c>
      <c r="E3050" s="20"/>
      <c r="F3050" s="20"/>
      <c r="G3050" s="20"/>
      <c r="H3050" s="20"/>
      <c r="I3050" s="20"/>
      <c r="J3050" s="20"/>
      <c r="K3050" s="20"/>
      <c r="L3050" s="20"/>
      <c r="M3050" s="48"/>
    </row>
    <row r="3051" spans="1:13" x14ac:dyDescent="0.25">
      <c r="A3051" s="20"/>
      <c r="B3051" s="20"/>
      <c r="C3051" s="20"/>
      <c r="D3051" s="23"/>
      <c r="E3051" s="18" t="s">
        <v>301</v>
      </c>
      <c r="F3051" s="24">
        <v>5</v>
      </c>
      <c r="G3051" s="25">
        <v>0</v>
      </c>
      <c r="H3051" s="25">
        <v>0</v>
      </c>
      <c r="I3051" s="25">
        <v>0</v>
      </c>
      <c r="J3051" s="22">
        <f>OR(F3051&lt;&gt;0,G3051&lt;&gt;0,H3051&lt;&gt;0,I3051&lt;&gt;0)*(F3051 + (F3051 = 0))*(G3051 + (G3051 = 0))*(H3051 + (H3051 = 0))*(I3051 + (I3051 = 0))</f>
        <v>5</v>
      </c>
      <c r="K3051" s="20"/>
      <c r="L3051" s="20"/>
      <c r="M3051" s="48"/>
    </row>
    <row r="3052" spans="1:13" x14ac:dyDescent="0.25">
      <c r="A3052" s="20"/>
      <c r="B3052" s="20"/>
      <c r="C3052" s="20"/>
      <c r="D3052" s="23"/>
      <c r="E3052" s="20"/>
      <c r="F3052" s="20"/>
      <c r="G3052" s="20"/>
      <c r="H3052" s="20"/>
      <c r="I3052" s="20"/>
      <c r="J3052" s="26" t="s">
        <v>475</v>
      </c>
      <c r="K3052" s="27">
        <f>J3051</f>
        <v>5</v>
      </c>
      <c r="L3052" s="25">
        <v>20</v>
      </c>
      <c r="M3052" s="49">
        <f>ROUND(K3052*L3052,2)</f>
        <v>100</v>
      </c>
    </row>
    <row r="3053" spans="1:13" x14ac:dyDescent="0.25">
      <c r="A3053" s="29"/>
      <c r="B3053" s="29"/>
      <c r="C3053" s="29"/>
      <c r="D3053" s="30"/>
      <c r="E3053" s="29"/>
      <c r="F3053" s="29"/>
      <c r="G3053" s="29"/>
      <c r="H3053" s="29"/>
      <c r="I3053" s="29"/>
      <c r="J3053" s="29"/>
      <c r="K3053" s="29"/>
      <c r="L3053" s="29"/>
      <c r="M3053" s="50"/>
    </row>
    <row r="3054" spans="1:13" x14ac:dyDescent="0.25">
      <c r="A3054" s="17" t="s">
        <v>272</v>
      </c>
      <c r="B3054" s="18" t="s">
        <v>21</v>
      </c>
      <c r="C3054" s="18" t="s">
        <v>113</v>
      </c>
      <c r="D3054" s="19" t="s">
        <v>273</v>
      </c>
      <c r="E3054" s="20"/>
      <c r="F3054" s="20"/>
      <c r="G3054" s="20"/>
      <c r="H3054" s="20"/>
      <c r="I3054" s="20"/>
      <c r="J3054" s="20"/>
      <c r="K3054" s="21">
        <f>K3057</f>
        <v>20</v>
      </c>
      <c r="L3054" s="22">
        <f>L3057</f>
        <v>20</v>
      </c>
      <c r="M3054" s="47">
        <f>M3057</f>
        <v>400</v>
      </c>
    </row>
    <row r="3055" spans="1:13" ht="33.75" x14ac:dyDescent="0.25">
      <c r="A3055" s="20"/>
      <c r="B3055" s="20"/>
      <c r="C3055" s="20"/>
      <c r="D3055" s="19" t="s">
        <v>274</v>
      </c>
      <c r="E3055" s="20"/>
      <c r="F3055" s="20"/>
      <c r="G3055" s="20"/>
      <c r="H3055" s="20"/>
      <c r="I3055" s="20"/>
      <c r="J3055" s="20"/>
      <c r="K3055" s="20"/>
      <c r="L3055" s="20"/>
      <c r="M3055" s="48"/>
    </row>
    <row r="3056" spans="1:13" x14ac:dyDescent="0.25">
      <c r="A3056" s="20"/>
      <c r="B3056" s="20"/>
      <c r="C3056" s="20"/>
      <c r="D3056" s="23"/>
      <c r="E3056" s="18" t="s">
        <v>776</v>
      </c>
      <c r="F3056" s="24">
        <v>20</v>
      </c>
      <c r="G3056" s="25">
        <v>0</v>
      </c>
      <c r="H3056" s="25">
        <v>0</v>
      </c>
      <c r="I3056" s="25">
        <v>0</v>
      </c>
      <c r="J3056" s="22">
        <f>OR(F3056&lt;&gt;0,G3056&lt;&gt;0,H3056&lt;&gt;0,I3056&lt;&gt;0)*(F3056 + (F3056 = 0))*(G3056 + (G3056 = 0))*(H3056 + (H3056 = 0))*(I3056 + (I3056 = 0))</f>
        <v>20</v>
      </c>
      <c r="K3056" s="20"/>
      <c r="L3056" s="20"/>
      <c r="M3056" s="48"/>
    </row>
    <row r="3057" spans="1:13" x14ac:dyDescent="0.25">
      <c r="A3057" s="20"/>
      <c r="B3057" s="20"/>
      <c r="C3057" s="20"/>
      <c r="D3057" s="23"/>
      <c r="E3057" s="20"/>
      <c r="F3057" s="20"/>
      <c r="G3057" s="20"/>
      <c r="H3057" s="20"/>
      <c r="I3057" s="20"/>
      <c r="J3057" s="26" t="s">
        <v>275</v>
      </c>
      <c r="K3057" s="27">
        <f>J3056</f>
        <v>20</v>
      </c>
      <c r="L3057" s="25">
        <v>20</v>
      </c>
      <c r="M3057" s="49">
        <f>ROUND(K3057*L3057,2)</f>
        <v>400</v>
      </c>
    </row>
    <row r="3058" spans="1:13" x14ac:dyDescent="0.25">
      <c r="A3058" s="29"/>
      <c r="B3058" s="29"/>
      <c r="C3058" s="29"/>
      <c r="D3058" s="30"/>
      <c r="E3058" s="29"/>
      <c r="F3058" s="29"/>
      <c r="G3058" s="29"/>
      <c r="H3058" s="29"/>
      <c r="I3058" s="29"/>
      <c r="J3058" s="29"/>
      <c r="K3058" s="29"/>
      <c r="L3058" s="29"/>
      <c r="M3058" s="50"/>
    </row>
    <row r="3059" spans="1:13" x14ac:dyDescent="0.25">
      <c r="A3059" s="17" t="s">
        <v>187</v>
      </c>
      <c r="B3059" s="18" t="s">
        <v>21</v>
      </c>
      <c r="C3059" s="18" t="s">
        <v>64</v>
      </c>
      <c r="D3059" s="19" t="s">
        <v>188</v>
      </c>
      <c r="E3059" s="20"/>
      <c r="F3059" s="20"/>
      <c r="G3059" s="20"/>
      <c r="H3059" s="20"/>
      <c r="I3059" s="20"/>
      <c r="J3059" s="20"/>
      <c r="K3059" s="21">
        <f>K3062</f>
        <v>10</v>
      </c>
      <c r="L3059" s="22">
        <f>L3062</f>
        <v>114.25</v>
      </c>
      <c r="M3059" s="47">
        <f>M3062</f>
        <v>1142.5</v>
      </c>
    </row>
    <row r="3060" spans="1:13" ht="67.5" x14ac:dyDescent="0.25">
      <c r="A3060" s="20"/>
      <c r="B3060" s="20"/>
      <c r="C3060" s="20"/>
      <c r="D3060" s="19" t="s">
        <v>189</v>
      </c>
      <c r="E3060" s="20"/>
      <c r="F3060" s="20"/>
      <c r="G3060" s="20"/>
      <c r="H3060" s="20"/>
      <c r="I3060" s="20"/>
      <c r="J3060" s="20"/>
      <c r="K3060" s="20"/>
      <c r="L3060" s="20"/>
      <c r="M3060" s="48"/>
    </row>
    <row r="3061" spans="1:13" x14ac:dyDescent="0.25">
      <c r="A3061" s="20"/>
      <c r="B3061" s="20"/>
      <c r="C3061" s="20"/>
      <c r="D3061" s="23"/>
      <c r="E3061" s="18" t="s">
        <v>288</v>
      </c>
      <c r="F3061" s="24">
        <v>10</v>
      </c>
      <c r="G3061" s="25">
        <v>0</v>
      </c>
      <c r="H3061" s="25">
        <v>0</v>
      </c>
      <c r="I3061" s="25">
        <v>0</v>
      </c>
      <c r="J3061" s="22">
        <f>OR(F3061&lt;&gt;0,G3061&lt;&gt;0,H3061&lt;&gt;0,I3061&lt;&gt;0)*(F3061 + (F3061 = 0))*(G3061 + (G3061 = 0))*(H3061 + (H3061 = 0))*(I3061 + (I3061 = 0))</f>
        <v>10</v>
      </c>
      <c r="K3061" s="20"/>
      <c r="L3061" s="20"/>
      <c r="M3061" s="48"/>
    </row>
    <row r="3062" spans="1:13" x14ac:dyDescent="0.25">
      <c r="A3062" s="20"/>
      <c r="B3062" s="20"/>
      <c r="C3062" s="20"/>
      <c r="D3062" s="23"/>
      <c r="E3062" s="20"/>
      <c r="F3062" s="20"/>
      <c r="G3062" s="20"/>
      <c r="H3062" s="20"/>
      <c r="I3062" s="20"/>
      <c r="J3062" s="26" t="s">
        <v>190</v>
      </c>
      <c r="K3062" s="27">
        <f>J3061</f>
        <v>10</v>
      </c>
      <c r="L3062" s="25">
        <v>114.25</v>
      </c>
      <c r="M3062" s="49">
        <f>ROUND(K3062*L3062,2)</f>
        <v>1142.5</v>
      </c>
    </row>
    <row r="3063" spans="1:13" x14ac:dyDescent="0.25">
      <c r="A3063" s="29"/>
      <c r="B3063" s="29"/>
      <c r="C3063" s="29"/>
      <c r="D3063" s="30"/>
      <c r="E3063" s="29"/>
      <c r="F3063" s="29"/>
      <c r="G3063" s="29"/>
      <c r="H3063" s="29"/>
      <c r="I3063" s="29"/>
      <c r="J3063" s="29"/>
      <c r="K3063" s="29"/>
      <c r="L3063" s="29"/>
      <c r="M3063" s="50"/>
    </row>
    <row r="3064" spans="1:13" x14ac:dyDescent="0.25">
      <c r="A3064" s="17" t="s">
        <v>451</v>
      </c>
      <c r="B3064" s="18" t="s">
        <v>21</v>
      </c>
      <c r="C3064" s="18" t="s">
        <v>59</v>
      </c>
      <c r="D3064" s="19" t="s">
        <v>452</v>
      </c>
      <c r="E3064" s="20"/>
      <c r="F3064" s="20"/>
      <c r="G3064" s="20"/>
      <c r="H3064" s="20"/>
      <c r="I3064" s="20"/>
      <c r="J3064" s="20"/>
      <c r="K3064" s="21">
        <f>K3067</f>
        <v>1.26</v>
      </c>
      <c r="L3064" s="22">
        <f>L3067</f>
        <v>325</v>
      </c>
      <c r="M3064" s="47">
        <f>M3067</f>
        <v>409.5</v>
      </c>
    </row>
    <row r="3065" spans="1:13" ht="45" x14ac:dyDescent="0.25">
      <c r="A3065" s="20"/>
      <c r="B3065" s="20"/>
      <c r="C3065" s="20"/>
      <c r="D3065" s="19" t="s">
        <v>453</v>
      </c>
      <c r="E3065" s="20"/>
      <c r="F3065" s="20"/>
      <c r="G3065" s="20"/>
      <c r="H3065" s="20"/>
      <c r="I3065" s="20"/>
      <c r="J3065" s="20"/>
      <c r="K3065" s="20"/>
      <c r="L3065" s="20"/>
      <c r="M3065" s="48"/>
    </row>
    <row r="3066" spans="1:13" x14ac:dyDescent="0.25">
      <c r="A3066" s="20"/>
      <c r="B3066" s="20"/>
      <c r="C3066" s="20"/>
      <c r="D3066" s="23"/>
      <c r="E3066" s="18" t="s">
        <v>412</v>
      </c>
      <c r="F3066" s="24">
        <v>1</v>
      </c>
      <c r="G3066" s="25">
        <v>3.14</v>
      </c>
      <c r="H3066" s="25">
        <v>0.4</v>
      </c>
      <c r="I3066" s="25">
        <v>0</v>
      </c>
      <c r="J3066" s="22">
        <f>OR(F3066&lt;&gt;0,G3066&lt;&gt;0,H3066&lt;&gt;0,I3066&lt;&gt;0)*(F3066 + (F3066 = 0))*(G3066 + (G3066 = 0))*(H3066 + (H3066 = 0))*(I3066 + (I3066 = 0))</f>
        <v>1.26</v>
      </c>
      <c r="K3066" s="20"/>
      <c r="L3066" s="20"/>
      <c r="M3066" s="48"/>
    </row>
    <row r="3067" spans="1:13" x14ac:dyDescent="0.25">
      <c r="A3067" s="20"/>
      <c r="B3067" s="20"/>
      <c r="C3067" s="20"/>
      <c r="D3067" s="23"/>
      <c r="E3067" s="20"/>
      <c r="F3067" s="20"/>
      <c r="G3067" s="20"/>
      <c r="H3067" s="20"/>
      <c r="I3067" s="20"/>
      <c r="J3067" s="26" t="s">
        <v>558</v>
      </c>
      <c r="K3067" s="27">
        <f>J3066</f>
        <v>1.26</v>
      </c>
      <c r="L3067" s="25">
        <v>325</v>
      </c>
      <c r="M3067" s="49">
        <f>ROUND(K3067*L3067,2)</f>
        <v>409.5</v>
      </c>
    </row>
    <row r="3068" spans="1:13" x14ac:dyDescent="0.25">
      <c r="A3068" s="29"/>
      <c r="B3068" s="29"/>
      <c r="C3068" s="29"/>
      <c r="D3068" s="30"/>
      <c r="E3068" s="29"/>
      <c r="F3068" s="29"/>
      <c r="G3068" s="29"/>
      <c r="H3068" s="29"/>
      <c r="I3068" s="29"/>
      <c r="J3068" s="29"/>
      <c r="K3068" s="29"/>
      <c r="L3068" s="29"/>
      <c r="M3068" s="50"/>
    </row>
    <row r="3069" spans="1:13" x14ac:dyDescent="0.25">
      <c r="A3069" s="20"/>
      <c r="B3069" s="20"/>
      <c r="C3069" s="20"/>
      <c r="D3069" s="23"/>
      <c r="E3069" s="20"/>
      <c r="F3069" s="20"/>
      <c r="G3069" s="20"/>
      <c r="H3069" s="20"/>
      <c r="I3069" s="20"/>
      <c r="J3069" s="26" t="s">
        <v>777</v>
      </c>
      <c r="K3069" s="31">
        <v>1</v>
      </c>
      <c r="L3069" s="28">
        <f>M3014+M3023+M3028+M3033+M3039+M3044+M3049+M3054+M3059+M3064</f>
        <v>4994.04</v>
      </c>
      <c r="M3069" s="49">
        <f>ROUND(K3069*L3069,2)</f>
        <v>4994.04</v>
      </c>
    </row>
    <row r="3070" spans="1:13" x14ac:dyDescent="0.25">
      <c r="A3070" s="29"/>
      <c r="B3070" s="29"/>
      <c r="C3070" s="29"/>
      <c r="D3070" s="30"/>
      <c r="E3070" s="29"/>
      <c r="F3070" s="29"/>
      <c r="G3070" s="29"/>
      <c r="H3070" s="29"/>
      <c r="I3070" s="29"/>
      <c r="J3070" s="29"/>
      <c r="K3070" s="29"/>
      <c r="L3070" s="29"/>
      <c r="M3070" s="50"/>
    </row>
    <row r="3071" spans="1:13" x14ac:dyDescent="0.25">
      <c r="A3071" s="20"/>
      <c r="B3071" s="20"/>
      <c r="C3071" s="20"/>
      <c r="D3071" s="23"/>
      <c r="E3071" s="20"/>
      <c r="F3071" s="20"/>
      <c r="G3071" s="20"/>
      <c r="H3071" s="20"/>
      <c r="I3071" s="20"/>
      <c r="J3071" s="26" t="s">
        <v>778</v>
      </c>
      <c r="K3071" s="32">
        <v>1</v>
      </c>
      <c r="L3071" s="28">
        <f>M3013</f>
        <v>4994.04</v>
      </c>
      <c r="M3071" s="49">
        <f>ROUND(K3071*L3071,2)</f>
        <v>4994.04</v>
      </c>
    </row>
    <row r="3072" spans="1:13" x14ac:dyDescent="0.25">
      <c r="A3072" s="29"/>
      <c r="B3072" s="29"/>
      <c r="C3072" s="29"/>
      <c r="D3072" s="30"/>
      <c r="E3072" s="29"/>
      <c r="F3072" s="29"/>
      <c r="G3072" s="29"/>
      <c r="H3072" s="29"/>
      <c r="I3072" s="29"/>
      <c r="J3072" s="29"/>
      <c r="K3072" s="29"/>
      <c r="L3072" s="29"/>
      <c r="M3072" s="50"/>
    </row>
    <row r="3073" spans="1:13" collapsed="1" x14ac:dyDescent="0.25">
      <c r="A3073" s="7" t="s">
        <v>779</v>
      </c>
      <c r="B3073" s="7" t="s">
        <v>15</v>
      </c>
      <c r="C3073" s="7" t="s">
        <v>16</v>
      </c>
      <c r="D3073" s="8" t="s">
        <v>780</v>
      </c>
      <c r="E3073" s="9"/>
      <c r="F3073" s="9"/>
      <c r="G3073" s="9"/>
      <c r="H3073" s="9"/>
      <c r="I3073" s="9"/>
      <c r="J3073" s="9"/>
      <c r="K3073" s="33">
        <v>1</v>
      </c>
      <c r="L3073" s="34">
        <v>0</v>
      </c>
      <c r="M3073" s="45">
        <f>ROUND(K3073*L3073,2)</f>
        <v>0</v>
      </c>
    </row>
    <row r="3074" spans="1:13" x14ac:dyDescent="0.25">
      <c r="A3074" s="29"/>
      <c r="B3074" s="29"/>
      <c r="C3074" s="29"/>
      <c r="D3074" s="30"/>
      <c r="E3074" s="29"/>
      <c r="F3074" s="29"/>
      <c r="G3074" s="29"/>
      <c r="H3074" s="29"/>
      <c r="I3074" s="29"/>
      <c r="J3074" s="29"/>
      <c r="K3074" s="29"/>
      <c r="L3074" s="29"/>
      <c r="M3074" s="50"/>
    </row>
    <row r="3075" spans="1:13" x14ac:dyDescent="0.25">
      <c r="A3075" s="29"/>
      <c r="B3075" s="29"/>
      <c r="C3075" s="29"/>
      <c r="D3075" s="30"/>
      <c r="E3075" s="29"/>
      <c r="F3075" s="29"/>
      <c r="G3075" s="29"/>
      <c r="H3075" s="29"/>
      <c r="I3075" s="29"/>
      <c r="J3075" s="29"/>
      <c r="K3075" s="29"/>
      <c r="L3075" s="29"/>
      <c r="M3075" s="50"/>
    </row>
    <row r="3076" spans="1:13" collapsed="1" x14ac:dyDescent="0.25">
      <c r="A3076" s="7" t="s">
        <v>781</v>
      </c>
      <c r="B3076" s="7" t="s">
        <v>15</v>
      </c>
      <c r="C3076" s="7" t="s">
        <v>16</v>
      </c>
      <c r="D3076" s="8" t="s">
        <v>782</v>
      </c>
      <c r="E3076" s="9"/>
      <c r="F3076" s="9"/>
      <c r="G3076" s="9"/>
      <c r="H3076" s="9"/>
      <c r="I3076" s="9"/>
      <c r="J3076" s="9"/>
      <c r="K3076" s="10">
        <f>K3105</f>
        <v>1</v>
      </c>
      <c r="L3076" s="11">
        <f>L3105</f>
        <v>1880.32</v>
      </c>
      <c r="M3076" s="45">
        <f>M3105</f>
        <v>1880.32</v>
      </c>
    </row>
    <row r="3077" spans="1:13" x14ac:dyDescent="0.25">
      <c r="A3077" s="12" t="s">
        <v>783</v>
      </c>
      <c r="B3077" s="12" t="s">
        <v>15</v>
      </c>
      <c r="C3077" s="12" t="s">
        <v>16</v>
      </c>
      <c r="D3077" s="13" t="s">
        <v>19</v>
      </c>
      <c r="E3077" s="14"/>
      <c r="F3077" s="14"/>
      <c r="G3077" s="14"/>
      <c r="H3077" s="14"/>
      <c r="I3077" s="14"/>
      <c r="J3077" s="14"/>
      <c r="K3077" s="15">
        <f>K3103</f>
        <v>1</v>
      </c>
      <c r="L3077" s="16">
        <f>L3103</f>
        <v>1880.32</v>
      </c>
      <c r="M3077" s="46">
        <f>M3103</f>
        <v>1880.32</v>
      </c>
    </row>
    <row r="3078" spans="1:13" ht="22.5" x14ac:dyDescent="0.25">
      <c r="A3078" s="17" t="s">
        <v>88</v>
      </c>
      <c r="B3078" s="18" t="s">
        <v>21</v>
      </c>
      <c r="C3078" s="18" t="s">
        <v>59</v>
      </c>
      <c r="D3078" s="19" t="s">
        <v>89</v>
      </c>
      <c r="E3078" s="20"/>
      <c r="F3078" s="20"/>
      <c r="G3078" s="20"/>
      <c r="H3078" s="20"/>
      <c r="I3078" s="20"/>
      <c r="J3078" s="20"/>
      <c r="K3078" s="21">
        <f>K3081</f>
        <v>0.25</v>
      </c>
      <c r="L3078" s="22">
        <f>L3081</f>
        <v>340.51</v>
      </c>
      <c r="M3078" s="47">
        <f>M3081</f>
        <v>85.13</v>
      </c>
    </row>
    <row r="3079" spans="1:13" ht="78.75" x14ac:dyDescent="0.25">
      <c r="A3079" s="20"/>
      <c r="B3079" s="20"/>
      <c r="C3079" s="20"/>
      <c r="D3079" s="19" t="s">
        <v>90</v>
      </c>
      <c r="E3079" s="20"/>
      <c r="F3079" s="20"/>
      <c r="G3079" s="20"/>
      <c r="H3079" s="20"/>
      <c r="I3079" s="20"/>
      <c r="J3079" s="20"/>
      <c r="K3079" s="20"/>
      <c r="L3079" s="20"/>
      <c r="M3079" s="48"/>
    </row>
    <row r="3080" spans="1:13" x14ac:dyDescent="0.25">
      <c r="A3080" s="20"/>
      <c r="B3080" s="20"/>
      <c r="C3080" s="20"/>
      <c r="D3080" s="23"/>
      <c r="E3080" s="18" t="s">
        <v>580</v>
      </c>
      <c r="F3080" s="24">
        <v>1</v>
      </c>
      <c r="G3080" s="25">
        <v>0.61</v>
      </c>
      <c r="H3080" s="25">
        <v>0.41</v>
      </c>
      <c r="I3080" s="25">
        <v>0</v>
      </c>
      <c r="J3080" s="22">
        <f>OR(F3080&lt;&gt;0,G3080&lt;&gt;0,H3080&lt;&gt;0,I3080&lt;&gt;0)*(F3080 + (F3080 = 0))*(G3080 + (G3080 = 0))*(H3080 + (H3080 = 0))*(I3080 + (I3080 = 0))</f>
        <v>0.25</v>
      </c>
      <c r="K3080" s="20"/>
      <c r="L3080" s="20"/>
      <c r="M3080" s="48"/>
    </row>
    <row r="3081" spans="1:13" x14ac:dyDescent="0.25">
      <c r="A3081" s="20"/>
      <c r="B3081" s="20"/>
      <c r="C3081" s="20"/>
      <c r="D3081" s="23"/>
      <c r="E3081" s="20"/>
      <c r="F3081" s="20"/>
      <c r="G3081" s="20"/>
      <c r="H3081" s="20"/>
      <c r="I3081" s="20"/>
      <c r="J3081" s="26" t="s">
        <v>92</v>
      </c>
      <c r="K3081" s="27">
        <f>J3080</f>
        <v>0.25</v>
      </c>
      <c r="L3081" s="25">
        <v>340.51</v>
      </c>
      <c r="M3081" s="49">
        <f>ROUND(K3081*L3081,2)</f>
        <v>85.13</v>
      </c>
    </row>
    <row r="3082" spans="1:13" x14ac:dyDescent="0.25">
      <c r="A3082" s="29"/>
      <c r="B3082" s="29"/>
      <c r="C3082" s="29"/>
      <c r="D3082" s="30"/>
      <c r="E3082" s="29"/>
      <c r="F3082" s="29"/>
      <c r="G3082" s="29"/>
      <c r="H3082" s="29"/>
      <c r="I3082" s="29"/>
      <c r="J3082" s="29"/>
      <c r="K3082" s="29"/>
      <c r="L3082" s="29"/>
      <c r="M3082" s="50"/>
    </row>
    <row r="3083" spans="1:13" x14ac:dyDescent="0.25">
      <c r="A3083" s="17" t="s">
        <v>210</v>
      </c>
      <c r="B3083" s="18" t="s">
        <v>21</v>
      </c>
      <c r="C3083" s="18" t="s">
        <v>29</v>
      </c>
      <c r="D3083" s="19" t="s">
        <v>211</v>
      </c>
      <c r="E3083" s="20"/>
      <c r="F3083" s="20"/>
      <c r="G3083" s="20"/>
      <c r="H3083" s="20"/>
      <c r="I3083" s="20"/>
      <c r="J3083" s="20"/>
      <c r="K3083" s="21">
        <f>K3087</f>
        <v>11.5</v>
      </c>
      <c r="L3083" s="22">
        <f>L3087</f>
        <v>35.99</v>
      </c>
      <c r="M3083" s="47">
        <f>M3087</f>
        <v>413.89</v>
      </c>
    </row>
    <row r="3084" spans="1:13" ht="56.25" x14ac:dyDescent="0.25">
      <c r="A3084" s="20"/>
      <c r="B3084" s="20"/>
      <c r="C3084" s="20"/>
      <c r="D3084" s="19" t="s">
        <v>212</v>
      </c>
      <c r="E3084" s="20"/>
      <c r="F3084" s="20"/>
      <c r="G3084" s="20"/>
      <c r="H3084" s="20"/>
      <c r="I3084" s="20"/>
      <c r="J3084" s="20"/>
      <c r="K3084" s="20"/>
      <c r="L3084" s="20"/>
      <c r="M3084" s="48"/>
    </row>
    <row r="3085" spans="1:13" x14ac:dyDescent="0.25">
      <c r="A3085" s="20"/>
      <c r="B3085" s="20"/>
      <c r="C3085" s="20"/>
      <c r="D3085" s="23"/>
      <c r="E3085" s="18" t="s">
        <v>42</v>
      </c>
      <c r="F3085" s="24">
        <v>1</v>
      </c>
      <c r="G3085" s="25">
        <v>10.3</v>
      </c>
      <c r="H3085" s="25">
        <v>0</v>
      </c>
      <c r="I3085" s="25">
        <v>0</v>
      </c>
      <c r="J3085" s="22">
        <f>OR(F3085&lt;&gt;0,G3085&lt;&gt;0,H3085&lt;&gt;0,I3085&lt;&gt;0)*(F3085 + (F3085 = 0))*(G3085 + (G3085 = 0))*(H3085 + (H3085 = 0))*(I3085 + (I3085 = 0))</f>
        <v>10.3</v>
      </c>
      <c r="K3085" s="20"/>
      <c r="L3085" s="20"/>
      <c r="M3085" s="48"/>
    </row>
    <row r="3086" spans="1:13" x14ac:dyDescent="0.25">
      <c r="A3086" s="20"/>
      <c r="B3086" s="20"/>
      <c r="C3086" s="20"/>
      <c r="D3086" s="23"/>
      <c r="E3086" s="18" t="s">
        <v>499</v>
      </c>
      <c r="F3086" s="24">
        <v>2</v>
      </c>
      <c r="G3086" s="25">
        <v>0.6</v>
      </c>
      <c r="H3086" s="25">
        <v>0</v>
      </c>
      <c r="I3086" s="25">
        <v>0</v>
      </c>
      <c r="J3086" s="22">
        <f>OR(F3086&lt;&gt;0,G3086&lt;&gt;0,H3086&lt;&gt;0,I3086&lt;&gt;0)*(F3086 + (F3086 = 0))*(G3086 + (G3086 = 0))*(H3086 + (H3086 = 0))*(I3086 + (I3086 = 0))</f>
        <v>1.2</v>
      </c>
      <c r="K3086" s="20"/>
      <c r="L3086" s="20"/>
      <c r="M3086" s="48"/>
    </row>
    <row r="3087" spans="1:13" x14ac:dyDescent="0.25">
      <c r="A3087" s="20"/>
      <c r="B3087" s="20"/>
      <c r="C3087" s="20"/>
      <c r="D3087" s="23"/>
      <c r="E3087" s="20"/>
      <c r="F3087" s="20"/>
      <c r="G3087" s="20"/>
      <c r="H3087" s="20"/>
      <c r="I3087" s="20"/>
      <c r="J3087" s="26" t="s">
        <v>213</v>
      </c>
      <c r="K3087" s="27">
        <f>SUM(J3085:J3086)</f>
        <v>11.5</v>
      </c>
      <c r="L3087" s="25">
        <v>35.99</v>
      </c>
      <c r="M3087" s="49">
        <f>ROUND(K3087*L3087,2)</f>
        <v>413.89</v>
      </c>
    </row>
    <row r="3088" spans="1:13" x14ac:dyDescent="0.25">
      <c r="A3088" s="29"/>
      <c r="B3088" s="29"/>
      <c r="C3088" s="29"/>
      <c r="D3088" s="30"/>
      <c r="E3088" s="29"/>
      <c r="F3088" s="29"/>
      <c r="G3088" s="29"/>
      <c r="H3088" s="29"/>
      <c r="I3088" s="29"/>
      <c r="J3088" s="29"/>
      <c r="K3088" s="29"/>
      <c r="L3088" s="29"/>
      <c r="M3088" s="50"/>
    </row>
    <row r="3089" spans="1:13" x14ac:dyDescent="0.25">
      <c r="A3089" s="17" t="s">
        <v>202</v>
      </c>
      <c r="B3089" s="18" t="s">
        <v>21</v>
      </c>
      <c r="C3089" s="18" t="s">
        <v>29</v>
      </c>
      <c r="D3089" s="19" t="s">
        <v>203</v>
      </c>
      <c r="E3089" s="20"/>
      <c r="F3089" s="20"/>
      <c r="G3089" s="20"/>
      <c r="H3089" s="20"/>
      <c r="I3089" s="20"/>
      <c r="J3089" s="20"/>
      <c r="K3089" s="21">
        <f>K3096</f>
        <v>7</v>
      </c>
      <c r="L3089" s="22">
        <f>L3096</f>
        <v>188.41</v>
      </c>
      <c r="M3089" s="47">
        <f>M3096</f>
        <v>1318.87</v>
      </c>
    </row>
    <row r="3090" spans="1:13" ht="78.75" x14ac:dyDescent="0.25">
      <c r="A3090" s="20"/>
      <c r="B3090" s="20"/>
      <c r="C3090" s="20"/>
      <c r="D3090" s="19" t="s">
        <v>204</v>
      </c>
      <c r="E3090" s="20"/>
      <c r="F3090" s="20"/>
      <c r="G3090" s="20"/>
      <c r="H3090" s="20"/>
      <c r="I3090" s="20"/>
      <c r="J3090" s="20"/>
      <c r="K3090" s="20"/>
      <c r="L3090" s="20"/>
      <c r="M3090" s="48"/>
    </row>
    <row r="3091" spans="1:13" x14ac:dyDescent="0.25">
      <c r="A3091" s="20"/>
      <c r="B3091" s="20"/>
      <c r="C3091" s="20"/>
      <c r="D3091" s="23"/>
      <c r="E3091" s="18" t="s">
        <v>280</v>
      </c>
      <c r="F3091" s="24"/>
      <c r="G3091" s="25"/>
      <c r="H3091" s="25"/>
      <c r="I3091" s="25"/>
      <c r="J3091" s="22">
        <f>OR(F3091&lt;&gt;0,G3091&lt;&gt;0,H3091&lt;&gt;0,I3091&lt;&gt;0)*(F3091 + (F3091 = 0))*(G3091 + (G3091 = 0))*(H3091 + (H3091 = 0))*(I3091 + (I3091 = 0))</f>
        <v>0</v>
      </c>
      <c r="K3091" s="20"/>
      <c r="L3091" s="20"/>
      <c r="M3091" s="48"/>
    </row>
    <row r="3092" spans="1:13" x14ac:dyDescent="0.25">
      <c r="A3092" s="20"/>
      <c r="B3092" s="20"/>
      <c r="C3092" s="20"/>
      <c r="D3092" s="23"/>
      <c r="E3092" s="18" t="s">
        <v>784</v>
      </c>
      <c r="F3092" s="24">
        <v>1</v>
      </c>
      <c r="G3092" s="25">
        <v>3.8</v>
      </c>
      <c r="H3092" s="25">
        <v>0</v>
      </c>
      <c r="I3092" s="25">
        <v>0</v>
      </c>
      <c r="J3092" s="22">
        <f>OR(F3092&lt;&gt;0,G3092&lt;&gt;0,H3092&lt;&gt;0,I3092&lt;&gt;0)*(F3092 + (F3092 = 0))*(G3092 + (G3092 = 0))*(H3092 + (H3092 = 0))*(I3092 + (I3092 = 0))</f>
        <v>3.8</v>
      </c>
      <c r="K3092" s="20"/>
      <c r="L3092" s="20"/>
      <c r="M3092" s="48"/>
    </row>
    <row r="3093" spans="1:13" x14ac:dyDescent="0.25">
      <c r="A3093" s="20"/>
      <c r="B3093" s="20"/>
      <c r="C3093" s="20"/>
      <c r="D3093" s="23"/>
      <c r="E3093" s="18" t="s">
        <v>785</v>
      </c>
      <c r="F3093" s="24">
        <v>1</v>
      </c>
      <c r="G3093" s="25">
        <v>2</v>
      </c>
      <c r="H3093" s="25">
        <v>0</v>
      </c>
      <c r="I3093" s="25">
        <v>0</v>
      </c>
      <c r="J3093" s="22">
        <f>OR(F3093&lt;&gt;0,G3093&lt;&gt;0,H3093&lt;&gt;0,I3093&lt;&gt;0)*(F3093 + (F3093 = 0))*(G3093 + (G3093 = 0))*(H3093 + (H3093 = 0))*(I3093 + (I3093 = 0))</f>
        <v>2</v>
      </c>
      <c r="K3093" s="20"/>
      <c r="L3093" s="20"/>
      <c r="M3093" s="48"/>
    </row>
    <row r="3094" spans="1:13" x14ac:dyDescent="0.25">
      <c r="A3094" s="20"/>
      <c r="B3094" s="20"/>
      <c r="C3094" s="20"/>
      <c r="D3094" s="23"/>
      <c r="E3094" s="18" t="s">
        <v>499</v>
      </c>
      <c r="F3094" s="24">
        <v>2</v>
      </c>
      <c r="G3094" s="25">
        <v>0.6</v>
      </c>
      <c r="H3094" s="25">
        <v>0</v>
      </c>
      <c r="I3094" s="25">
        <v>0</v>
      </c>
      <c r="J3094" s="22">
        <f>OR(F3094&lt;&gt;0,G3094&lt;&gt;0,H3094&lt;&gt;0,I3094&lt;&gt;0)*(F3094 + (F3094 = 0))*(G3094 + (G3094 = 0))*(H3094 + (H3094 = 0))*(I3094 + (I3094 = 0))</f>
        <v>1.2</v>
      </c>
      <c r="K3094" s="20"/>
      <c r="L3094" s="20"/>
      <c r="M3094" s="48"/>
    </row>
    <row r="3095" spans="1:13" x14ac:dyDescent="0.25">
      <c r="A3095" s="20"/>
      <c r="B3095" s="20"/>
      <c r="C3095" s="20"/>
      <c r="D3095" s="23"/>
      <c r="E3095" s="18" t="s">
        <v>628</v>
      </c>
      <c r="F3095" s="24"/>
      <c r="G3095" s="25"/>
      <c r="H3095" s="25"/>
      <c r="I3095" s="25"/>
      <c r="J3095" s="22">
        <f>OR(F3095&lt;&gt;0,G3095&lt;&gt;0,H3095&lt;&gt;0,I3095&lt;&gt;0)*(F3095 + (F3095 = 0))*(G3095 + (G3095 = 0))*(H3095 + (H3095 = 0))*(I3095 + (I3095 = 0))</f>
        <v>0</v>
      </c>
      <c r="K3095" s="20"/>
      <c r="L3095" s="20"/>
      <c r="M3095" s="48"/>
    </row>
    <row r="3096" spans="1:13" x14ac:dyDescent="0.25">
      <c r="A3096" s="20"/>
      <c r="B3096" s="20"/>
      <c r="C3096" s="20"/>
      <c r="D3096" s="23"/>
      <c r="E3096" s="20"/>
      <c r="F3096" s="20"/>
      <c r="G3096" s="20"/>
      <c r="H3096" s="20"/>
      <c r="I3096" s="20"/>
      <c r="J3096" s="26" t="s">
        <v>209</v>
      </c>
      <c r="K3096" s="27">
        <f>SUM(J3091:J3095)</f>
        <v>7</v>
      </c>
      <c r="L3096" s="25">
        <v>188.41</v>
      </c>
      <c r="M3096" s="49">
        <f>ROUND(K3096*L3096,2)</f>
        <v>1318.87</v>
      </c>
    </row>
    <row r="3097" spans="1:13" x14ac:dyDescent="0.25">
      <c r="A3097" s="29"/>
      <c r="B3097" s="29"/>
      <c r="C3097" s="29"/>
      <c r="D3097" s="30"/>
      <c r="E3097" s="29"/>
      <c r="F3097" s="29"/>
      <c r="G3097" s="29"/>
      <c r="H3097" s="29"/>
      <c r="I3097" s="29"/>
      <c r="J3097" s="29"/>
      <c r="K3097" s="29"/>
      <c r="L3097" s="29"/>
      <c r="M3097" s="50"/>
    </row>
    <row r="3098" spans="1:13" x14ac:dyDescent="0.25">
      <c r="A3098" s="17" t="s">
        <v>374</v>
      </c>
      <c r="B3098" s="18" t="s">
        <v>21</v>
      </c>
      <c r="C3098" s="18" t="s">
        <v>59</v>
      </c>
      <c r="D3098" s="19" t="s">
        <v>375</v>
      </c>
      <c r="E3098" s="20"/>
      <c r="F3098" s="20"/>
      <c r="G3098" s="20"/>
      <c r="H3098" s="20"/>
      <c r="I3098" s="20"/>
      <c r="J3098" s="20"/>
      <c r="K3098" s="21">
        <f>K3101</f>
        <v>0.22</v>
      </c>
      <c r="L3098" s="22">
        <f>L3101</f>
        <v>283.76</v>
      </c>
      <c r="M3098" s="47">
        <f>M3101</f>
        <v>62.43</v>
      </c>
    </row>
    <row r="3099" spans="1:13" ht="67.5" x14ac:dyDescent="0.25">
      <c r="A3099" s="20"/>
      <c r="B3099" s="20"/>
      <c r="C3099" s="20"/>
      <c r="D3099" s="19" t="s">
        <v>376</v>
      </c>
      <c r="E3099" s="20"/>
      <c r="F3099" s="20"/>
      <c r="G3099" s="20"/>
      <c r="H3099" s="20"/>
      <c r="I3099" s="20"/>
      <c r="J3099" s="20"/>
      <c r="K3099" s="20"/>
      <c r="L3099" s="20"/>
      <c r="M3099" s="48"/>
    </row>
    <row r="3100" spans="1:13" x14ac:dyDescent="0.25">
      <c r="A3100" s="20"/>
      <c r="B3100" s="20"/>
      <c r="C3100" s="20"/>
      <c r="D3100" s="23"/>
      <c r="E3100" s="18" t="s">
        <v>71</v>
      </c>
      <c r="F3100" s="24">
        <v>1</v>
      </c>
      <c r="G3100" s="25">
        <v>1.1000000000000001</v>
      </c>
      <c r="H3100" s="25">
        <v>0.2</v>
      </c>
      <c r="I3100" s="25">
        <v>0</v>
      </c>
      <c r="J3100" s="22">
        <f>OR(F3100&lt;&gt;0,G3100&lt;&gt;0,H3100&lt;&gt;0,I3100&lt;&gt;0)*(F3100 + (F3100 = 0))*(G3100 + (G3100 = 0))*(H3100 + (H3100 = 0))*(I3100 + (I3100 = 0))</f>
        <v>0.22</v>
      </c>
      <c r="K3100" s="20"/>
      <c r="L3100" s="20"/>
      <c r="M3100" s="48"/>
    </row>
    <row r="3101" spans="1:13" x14ac:dyDescent="0.25">
      <c r="A3101" s="20"/>
      <c r="B3101" s="20"/>
      <c r="C3101" s="20"/>
      <c r="D3101" s="23"/>
      <c r="E3101" s="20"/>
      <c r="F3101" s="20"/>
      <c r="G3101" s="20"/>
      <c r="H3101" s="20"/>
      <c r="I3101" s="20"/>
      <c r="J3101" s="26" t="s">
        <v>378</v>
      </c>
      <c r="K3101" s="27">
        <f>J3100</f>
        <v>0.22</v>
      </c>
      <c r="L3101" s="25">
        <v>283.76</v>
      </c>
      <c r="M3101" s="49">
        <f>ROUND(K3101*L3101,2)</f>
        <v>62.43</v>
      </c>
    </row>
    <row r="3102" spans="1:13" x14ac:dyDescent="0.25">
      <c r="A3102" s="29"/>
      <c r="B3102" s="29"/>
      <c r="C3102" s="29"/>
      <c r="D3102" s="30"/>
      <c r="E3102" s="29"/>
      <c r="F3102" s="29"/>
      <c r="G3102" s="29"/>
      <c r="H3102" s="29"/>
      <c r="I3102" s="29"/>
      <c r="J3102" s="29"/>
      <c r="K3102" s="29"/>
      <c r="L3102" s="29"/>
      <c r="M3102" s="50"/>
    </row>
    <row r="3103" spans="1:13" x14ac:dyDescent="0.25">
      <c r="A3103" s="20"/>
      <c r="B3103" s="20"/>
      <c r="C3103" s="20"/>
      <c r="D3103" s="23"/>
      <c r="E3103" s="20"/>
      <c r="F3103" s="20"/>
      <c r="G3103" s="20"/>
      <c r="H3103" s="20"/>
      <c r="I3103" s="20"/>
      <c r="J3103" s="26" t="s">
        <v>786</v>
      </c>
      <c r="K3103" s="31">
        <v>1</v>
      </c>
      <c r="L3103" s="28">
        <f>M3078+M3083+M3089+M3098</f>
        <v>1880.32</v>
      </c>
      <c r="M3103" s="49">
        <f>ROUND(K3103*L3103,2)</f>
        <v>1880.32</v>
      </c>
    </row>
    <row r="3104" spans="1:13" x14ac:dyDescent="0.25">
      <c r="A3104" s="29"/>
      <c r="B3104" s="29"/>
      <c r="C3104" s="29"/>
      <c r="D3104" s="30"/>
      <c r="E3104" s="29"/>
      <c r="F3104" s="29"/>
      <c r="G3104" s="29"/>
      <c r="H3104" s="29"/>
      <c r="I3104" s="29"/>
      <c r="J3104" s="29"/>
      <c r="K3104" s="29"/>
      <c r="L3104" s="29"/>
      <c r="M3104" s="50"/>
    </row>
    <row r="3105" spans="1:13" x14ac:dyDescent="0.25">
      <c r="A3105" s="20"/>
      <c r="B3105" s="20"/>
      <c r="C3105" s="20"/>
      <c r="D3105" s="23"/>
      <c r="E3105" s="20"/>
      <c r="F3105" s="20"/>
      <c r="G3105" s="20"/>
      <c r="H3105" s="20"/>
      <c r="I3105" s="20"/>
      <c r="J3105" s="26" t="s">
        <v>787</v>
      </c>
      <c r="K3105" s="32">
        <v>1</v>
      </c>
      <c r="L3105" s="28">
        <f>M3077</f>
        <v>1880.32</v>
      </c>
      <c r="M3105" s="49">
        <f>ROUND(K3105*L3105,2)</f>
        <v>1880.32</v>
      </c>
    </row>
    <row r="3106" spans="1:13" x14ac:dyDescent="0.25">
      <c r="A3106" s="29"/>
      <c r="B3106" s="29"/>
      <c r="C3106" s="29"/>
      <c r="D3106" s="30"/>
      <c r="E3106" s="29"/>
      <c r="F3106" s="29"/>
      <c r="G3106" s="29"/>
      <c r="H3106" s="29"/>
      <c r="I3106" s="29"/>
      <c r="J3106" s="29"/>
      <c r="K3106" s="29"/>
      <c r="L3106" s="29"/>
      <c r="M3106" s="50"/>
    </row>
    <row r="3107" spans="1:13" collapsed="1" x14ac:dyDescent="0.25">
      <c r="A3107" s="7" t="s">
        <v>788</v>
      </c>
      <c r="B3107" s="7" t="s">
        <v>15</v>
      </c>
      <c r="C3107" s="7" t="s">
        <v>16</v>
      </c>
      <c r="D3107" s="8" t="s">
        <v>789</v>
      </c>
      <c r="E3107" s="9"/>
      <c r="F3107" s="9"/>
      <c r="G3107" s="9"/>
      <c r="H3107" s="9"/>
      <c r="I3107" s="9"/>
      <c r="J3107" s="9"/>
      <c r="K3107" s="33">
        <v>1</v>
      </c>
      <c r="L3107" s="34">
        <v>0</v>
      </c>
      <c r="M3107" s="45">
        <f>ROUND(K3107*L3107,2)</f>
        <v>0</v>
      </c>
    </row>
    <row r="3108" spans="1:13" x14ac:dyDescent="0.25">
      <c r="A3108" s="29"/>
      <c r="B3108" s="29"/>
      <c r="C3108" s="29"/>
      <c r="D3108" s="30"/>
      <c r="E3108" s="29"/>
      <c r="F3108" s="29"/>
      <c r="G3108" s="29"/>
      <c r="H3108" s="29"/>
      <c r="I3108" s="29"/>
      <c r="J3108" s="29"/>
      <c r="K3108" s="29"/>
      <c r="L3108" s="29"/>
      <c r="M3108" s="50"/>
    </row>
    <row r="3109" spans="1:13" x14ac:dyDescent="0.25">
      <c r="A3109" s="29"/>
      <c r="B3109" s="29"/>
      <c r="C3109" s="29"/>
      <c r="D3109" s="30"/>
      <c r="E3109" s="29"/>
      <c r="F3109" s="29"/>
      <c r="G3109" s="29"/>
      <c r="H3109" s="29"/>
      <c r="I3109" s="29"/>
      <c r="J3109" s="29"/>
      <c r="K3109" s="29"/>
      <c r="L3109" s="29"/>
      <c r="M3109" s="50"/>
    </row>
    <row r="3110" spans="1:13" collapsed="1" x14ac:dyDescent="0.25">
      <c r="A3110" s="7" t="s">
        <v>790</v>
      </c>
      <c r="B3110" s="7" t="s">
        <v>15</v>
      </c>
      <c r="C3110" s="7" t="s">
        <v>16</v>
      </c>
      <c r="D3110" s="8" t="s">
        <v>707</v>
      </c>
      <c r="E3110" s="9"/>
      <c r="F3110" s="9"/>
      <c r="G3110" s="9"/>
      <c r="H3110" s="9"/>
      <c r="I3110" s="9"/>
      <c r="J3110" s="9"/>
      <c r="K3110" s="33">
        <v>1</v>
      </c>
      <c r="L3110" s="34">
        <v>0</v>
      </c>
      <c r="M3110" s="45">
        <f>ROUND(K3110*L3110,2)</f>
        <v>0</v>
      </c>
    </row>
    <row r="3111" spans="1:13" x14ac:dyDescent="0.25">
      <c r="A3111" s="29"/>
      <c r="B3111" s="29"/>
      <c r="C3111" s="29"/>
      <c r="D3111" s="30"/>
      <c r="E3111" s="29"/>
      <c r="F3111" s="29"/>
      <c r="G3111" s="29"/>
      <c r="H3111" s="29"/>
      <c r="I3111" s="29"/>
      <c r="J3111" s="29"/>
      <c r="K3111" s="29"/>
      <c r="L3111" s="29"/>
      <c r="M3111" s="50"/>
    </row>
    <row r="3112" spans="1:13" x14ac:dyDescent="0.25">
      <c r="A3112" s="29"/>
      <c r="B3112" s="29"/>
      <c r="C3112" s="29"/>
      <c r="D3112" s="30"/>
      <c r="E3112" s="29"/>
      <c r="F3112" s="29"/>
      <c r="G3112" s="29"/>
      <c r="H3112" s="29"/>
      <c r="I3112" s="29"/>
      <c r="J3112" s="29"/>
      <c r="K3112" s="29"/>
      <c r="L3112" s="29"/>
      <c r="M3112" s="50"/>
    </row>
    <row r="3113" spans="1:13" collapsed="1" x14ac:dyDescent="0.25">
      <c r="A3113" s="7" t="s">
        <v>791</v>
      </c>
      <c r="B3113" s="7" t="s">
        <v>15</v>
      </c>
      <c r="C3113" s="7" t="s">
        <v>16</v>
      </c>
      <c r="D3113" s="8" t="s">
        <v>709</v>
      </c>
      <c r="E3113" s="9"/>
      <c r="F3113" s="9"/>
      <c r="G3113" s="9"/>
      <c r="H3113" s="9"/>
      <c r="I3113" s="9"/>
      <c r="J3113" s="9"/>
      <c r="K3113" s="10">
        <f>K3148</f>
        <v>1</v>
      </c>
      <c r="L3113" s="11">
        <f>L3148</f>
        <v>6387.74</v>
      </c>
      <c r="M3113" s="45">
        <f>M3148</f>
        <v>6387.74</v>
      </c>
    </row>
    <row r="3114" spans="1:13" x14ac:dyDescent="0.25">
      <c r="A3114" s="12" t="s">
        <v>792</v>
      </c>
      <c r="B3114" s="12" t="s">
        <v>15</v>
      </c>
      <c r="C3114" s="12" t="s">
        <v>16</v>
      </c>
      <c r="D3114" s="13" t="s">
        <v>19</v>
      </c>
      <c r="E3114" s="14"/>
      <c r="F3114" s="14"/>
      <c r="G3114" s="14"/>
      <c r="H3114" s="14"/>
      <c r="I3114" s="14"/>
      <c r="J3114" s="14"/>
      <c r="K3114" s="15">
        <f>K3146</f>
        <v>1</v>
      </c>
      <c r="L3114" s="16">
        <f>L3146</f>
        <v>6387.74</v>
      </c>
      <c r="M3114" s="46">
        <f>M3146</f>
        <v>6387.74</v>
      </c>
    </row>
    <row r="3115" spans="1:13" x14ac:dyDescent="0.25">
      <c r="A3115" s="17" t="s">
        <v>332</v>
      </c>
      <c r="B3115" s="18" t="s">
        <v>21</v>
      </c>
      <c r="C3115" s="18" t="s">
        <v>29</v>
      </c>
      <c r="D3115" s="19" t="s">
        <v>333</v>
      </c>
      <c r="E3115" s="20"/>
      <c r="F3115" s="20"/>
      <c r="G3115" s="20"/>
      <c r="H3115" s="20"/>
      <c r="I3115" s="20"/>
      <c r="J3115" s="20"/>
      <c r="K3115" s="21">
        <f>K3119</f>
        <v>10.8</v>
      </c>
      <c r="L3115" s="22">
        <f>L3119</f>
        <v>31.65</v>
      </c>
      <c r="M3115" s="47">
        <f>M3119</f>
        <v>341.82</v>
      </c>
    </row>
    <row r="3116" spans="1:13" ht="45" x14ac:dyDescent="0.25">
      <c r="A3116" s="20"/>
      <c r="B3116" s="20"/>
      <c r="C3116" s="20"/>
      <c r="D3116" s="19" t="s">
        <v>334</v>
      </c>
      <c r="E3116" s="20"/>
      <c r="F3116" s="20"/>
      <c r="G3116" s="20"/>
      <c r="H3116" s="20"/>
      <c r="I3116" s="20"/>
      <c r="J3116" s="20"/>
      <c r="K3116" s="20"/>
      <c r="L3116" s="20"/>
      <c r="M3116" s="48"/>
    </row>
    <row r="3117" spans="1:13" x14ac:dyDescent="0.25">
      <c r="A3117" s="20"/>
      <c r="B3117" s="20"/>
      <c r="C3117" s="20"/>
      <c r="D3117" s="23"/>
      <c r="E3117" s="18" t="s">
        <v>580</v>
      </c>
      <c r="F3117" s="24">
        <v>1</v>
      </c>
      <c r="G3117" s="25">
        <v>7.3</v>
      </c>
      <c r="H3117" s="25">
        <v>0</v>
      </c>
      <c r="I3117" s="25">
        <v>0</v>
      </c>
      <c r="J3117" s="22">
        <f>OR(F3117&lt;&gt;0,G3117&lt;&gt;0,H3117&lt;&gt;0,I3117&lt;&gt;0)*(F3117 + (F3117 = 0))*(G3117 + (G3117 = 0))*(H3117 + (H3117 = 0))*(I3117 + (I3117 = 0))</f>
        <v>7.3</v>
      </c>
      <c r="K3117" s="20"/>
      <c r="L3117" s="20"/>
      <c r="M3117" s="48"/>
    </row>
    <row r="3118" spans="1:13" x14ac:dyDescent="0.25">
      <c r="A3118" s="20"/>
      <c r="B3118" s="20"/>
      <c r="C3118" s="20"/>
      <c r="D3118" s="23"/>
      <c r="E3118" s="18" t="s">
        <v>71</v>
      </c>
      <c r="F3118" s="24">
        <v>1</v>
      </c>
      <c r="G3118" s="25">
        <v>3.5</v>
      </c>
      <c r="H3118" s="25">
        <v>0</v>
      </c>
      <c r="I3118" s="25">
        <v>0</v>
      </c>
      <c r="J3118" s="22">
        <f>OR(F3118&lt;&gt;0,G3118&lt;&gt;0,H3118&lt;&gt;0,I3118&lt;&gt;0)*(F3118 + (F3118 = 0))*(G3118 + (G3118 = 0))*(H3118 + (H3118 = 0))*(I3118 + (I3118 = 0))</f>
        <v>3.5</v>
      </c>
      <c r="K3118" s="20"/>
      <c r="L3118" s="20"/>
      <c r="M3118" s="48"/>
    </row>
    <row r="3119" spans="1:13" x14ac:dyDescent="0.25">
      <c r="A3119" s="20"/>
      <c r="B3119" s="20"/>
      <c r="C3119" s="20"/>
      <c r="D3119" s="23"/>
      <c r="E3119" s="20"/>
      <c r="F3119" s="20"/>
      <c r="G3119" s="20"/>
      <c r="H3119" s="20"/>
      <c r="I3119" s="20"/>
      <c r="J3119" s="26" t="s">
        <v>335</v>
      </c>
      <c r="K3119" s="27">
        <f>SUM(J3117:J3118)</f>
        <v>10.8</v>
      </c>
      <c r="L3119" s="25">
        <v>31.65</v>
      </c>
      <c r="M3119" s="49">
        <f>ROUND(K3119*L3119,2)</f>
        <v>341.82</v>
      </c>
    </row>
    <row r="3120" spans="1:13" x14ac:dyDescent="0.25">
      <c r="A3120" s="29"/>
      <c r="B3120" s="29"/>
      <c r="C3120" s="29"/>
      <c r="D3120" s="30"/>
      <c r="E3120" s="29"/>
      <c r="F3120" s="29"/>
      <c r="G3120" s="29"/>
      <c r="H3120" s="29"/>
      <c r="I3120" s="29"/>
      <c r="J3120" s="29"/>
      <c r="K3120" s="29"/>
      <c r="L3120" s="29"/>
      <c r="M3120" s="50"/>
    </row>
    <row r="3121" spans="1:13" x14ac:dyDescent="0.25">
      <c r="A3121" s="17" t="s">
        <v>202</v>
      </c>
      <c r="B3121" s="18" t="s">
        <v>21</v>
      </c>
      <c r="C3121" s="18" t="s">
        <v>29</v>
      </c>
      <c r="D3121" s="19" t="s">
        <v>203</v>
      </c>
      <c r="E3121" s="20"/>
      <c r="F3121" s="20"/>
      <c r="G3121" s="20"/>
      <c r="H3121" s="20"/>
      <c r="I3121" s="20"/>
      <c r="J3121" s="20"/>
      <c r="K3121" s="21">
        <f>K3125</f>
        <v>10.8</v>
      </c>
      <c r="L3121" s="22">
        <f>L3125</f>
        <v>188.41</v>
      </c>
      <c r="M3121" s="47">
        <f>M3125</f>
        <v>2034.83</v>
      </c>
    </row>
    <row r="3122" spans="1:13" ht="78.75" x14ac:dyDescent="0.25">
      <c r="A3122" s="20"/>
      <c r="B3122" s="20"/>
      <c r="C3122" s="20"/>
      <c r="D3122" s="19" t="s">
        <v>204</v>
      </c>
      <c r="E3122" s="20"/>
      <c r="F3122" s="20"/>
      <c r="G3122" s="20"/>
      <c r="H3122" s="20"/>
      <c r="I3122" s="20"/>
      <c r="J3122" s="20"/>
      <c r="K3122" s="20"/>
      <c r="L3122" s="20"/>
      <c r="M3122" s="48"/>
    </row>
    <row r="3123" spans="1:13" x14ac:dyDescent="0.25">
      <c r="A3123" s="20"/>
      <c r="B3123" s="20"/>
      <c r="C3123" s="20"/>
      <c r="D3123" s="23"/>
      <c r="E3123" s="18" t="s">
        <v>580</v>
      </c>
      <c r="F3123" s="24">
        <v>1</v>
      </c>
      <c r="G3123" s="25">
        <v>7.3</v>
      </c>
      <c r="H3123" s="25">
        <v>0</v>
      </c>
      <c r="I3123" s="25">
        <v>0</v>
      </c>
      <c r="J3123" s="22">
        <f>OR(F3123&lt;&gt;0,G3123&lt;&gt;0,H3123&lt;&gt;0,I3123&lt;&gt;0)*(F3123 + (F3123 = 0))*(G3123 + (G3123 = 0))*(H3123 + (H3123 = 0))*(I3123 + (I3123 = 0))</f>
        <v>7.3</v>
      </c>
      <c r="K3123" s="20"/>
      <c r="L3123" s="20"/>
      <c r="M3123" s="48"/>
    </row>
    <row r="3124" spans="1:13" x14ac:dyDescent="0.25">
      <c r="A3124" s="20"/>
      <c r="B3124" s="20"/>
      <c r="C3124" s="20"/>
      <c r="D3124" s="23"/>
      <c r="E3124" s="18" t="s">
        <v>71</v>
      </c>
      <c r="F3124" s="24">
        <v>1</v>
      </c>
      <c r="G3124" s="25">
        <v>3.5</v>
      </c>
      <c r="H3124" s="25">
        <v>0</v>
      </c>
      <c r="I3124" s="25">
        <v>0</v>
      </c>
      <c r="J3124" s="22">
        <f>OR(F3124&lt;&gt;0,G3124&lt;&gt;0,H3124&lt;&gt;0,I3124&lt;&gt;0)*(F3124 + (F3124 = 0))*(G3124 + (G3124 = 0))*(H3124 + (H3124 = 0))*(I3124 + (I3124 = 0))</f>
        <v>3.5</v>
      </c>
      <c r="K3124" s="20"/>
      <c r="L3124" s="20"/>
      <c r="M3124" s="48"/>
    </row>
    <row r="3125" spans="1:13" x14ac:dyDescent="0.25">
      <c r="A3125" s="20"/>
      <c r="B3125" s="20"/>
      <c r="C3125" s="20"/>
      <c r="D3125" s="23"/>
      <c r="E3125" s="20"/>
      <c r="F3125" s="20"/>
      <c r="G3125" s="20"/>
      <c r="H3125" s="20"/>
      <c r="I3125" s="20"/>
      <c r="J3125" s="26" t="s">
        <v>209</v>
      </c>
      <c r="K3125" s="27">
        <f>SUM(J3123:J3124)</f>
        <v>10.8</v>
      </c>
      <c r="L3125" s="25">
        <v>188.41</v>
      </c>
      <c r="M3125" s="49">
        <f>ROUND(K3125*L3125,2)</f>
        <v>2034.83</v>
      </c>
    </row>
    <row r="3126" spans="1:13" x14ac:dyDescent="0.25">
      <c r="A3126" s="29"/>
      <c r="B3126" s="29"/>
      <c r="C3126" s="29"/>
      <c r="D3126" s="30"/>
      <c r="E3126" s="29"/>
      <c r="F3126" s="29"/>
      <c r="G3126" s="29"/>
      <c r="H3126" s="29"/>
      <c r="I3126" s="29"/>
      <c r="J3126" s="29"/>
      <c r="K3126" s="29"/>
      <c r="L3126" s="29"/>
      <c r="M3126" s="50"/>
    </row>
    <row r="3127" spans="1:13" x14ac:dyDescent="0.25">
      <c r="A3127" s="17" t="s">
        <v>409</v>
      </c>
      <c r="B3127" s="18" t="s">
        <v>21</v>
      </c>
      <c r="C3127" s="18" t="s">
        <v>29</v>
      </c>
      <c r="D3127" s="19" t="s">
        <v>410</v>
      </c>
      <c r="E3127" s="20"/>
      <c r="F3127" s="20"/>
      <c r="G3127" s="20"/>
      <c r="H3127" s="20"/>
      <c r="I3127" s="20"/>
      <c r="J3127" s="20"/>
      <c r="K3127" s="21">
        <f>K3132</f>
        <v>98.3</v>
      </c>
      <c r="L3127" s="22">
        <f>L3132</f>
        <v>10.55</v>
      </c>
      <c r="M3127" s="47">
        <f>M3132</f>
        <v>1037.07</v>
      </c>
    </row>
    <row r="3128" spans="1:13" ht="45" x14ac:dyDescent="0.25">
      <c r="A3128" s="20"/>
      <c r="B3128" s="20"/>
      <c r="C3128" s="20"/>
      <c r="D3128" s="19" t="s">
        <v>411</v>
      </c>
      <c r="E3128" s="20"/>
      <c r="F3128" s="20"/>
      <c r="G3128" s="20"/>
      <c r="H3128" s="20"/>
      <c r="I3128" s="20"/>
      <c r="J3128" s="20"/>
      <c r="K3128" s="20"/>
      <c r="L3128" s="20"/>
      <c r="M3128" s="48"/>
    </row>
    <row r="3129" spans="1:13" x14ac:dyDescent="0.25">
      <c r="A3129" s="20"/>
      <c r="B3129" s="20"/>
      <c r="C3129" s="20"/>
      <c r="D3129" s="23"/>
      <c r="E3129" s="18" t="s">
        <v>42</v>
      </c>
      <c r="F3129" s="24">
        <v>1</v>
      </c>
      <c r="G3129" s="25">
        <v>15.2</v>
      </c>
      <c r="H3129" s="25">
        <v>0</v>
      </c>
      <c r="I3129" s="25">
        <v>0</v>
      </c>
      <c r="J3129" s="22">
        <f>OR(F3129&lt;&gt;0,G3129&lt;&gt;0,H3129&lt;&gt;0,I3129&lt;&gt;0)*(F3129 + (F3129 = 0))*(G3129 + (G3129 = 0))*(H3129 + (H3129 = 0))*(I3129 + (I3129 = 0))</f>
        <v>15.2</v>
      </c>
      <c r="K3129" s="20"/>
      <c r="L3129" s="20"/>
      <c r="M3129" s="48"/>
    </row>
    <row r="3130" spans="1:13" x14ac:dyDescent="0.25">
      <c r="A3130" s="20"/>
      <c r="B3130" s="20"/>
      <c r="C3130" s="20"/>
      <c r="D3130" s="23"/>
      <c r="E3130" s="18" t="s">
        <v>16</v>
      </c>
      <c r="F3130" s="24">
        <v>1</v>
      </c>
      <c r="G3130" s="25">
        <v>20.2</v>
      </c>
      <c r="H3130" s="25">
        <v>0</v>
      </c>
      <c r="I3130" s="25">
        <v>0</v>
      </c>
      <c r="J3130" s="22">
        <f>OR(F3130&lt;&gt;0,G3130&lt;&gt;0,H3130&lt;&gt;0,I3130&lt;&gt;0)*(F3130 + (F3130 = 0))*(G3130 + (G3130 = 0))*(H3130 + (H3130 = 0))*(I3130 + (I3130 = 0))</f>
        <v>20.2</v>
      </c>
      <c r="K3130" s="20"/>
      <c r="L3130" s="20"/>
      <c r="M3130" s="48"/>
    </row>
    <row r="3131" spans="1:13" x14ac:dyDescent="0.25">
      <c r="A3131" s="20"/>
      <c r="B3131" s="20"/>
      <c r="C3131" s="20"/>
      <c r="D3131" s="23"/>
      <c r="E3131" s="18" t="s">
        <v>16</v>
      </c>
      <c r="F3131" s="24">
        <v>1</v>
      </c>
      <c r="G3131" s="25">
        <v>62.9</v>
      </c>
      <c r="H3131" s="25">
        <v>0</v>
      </c>
      <c r="I3131" s="25">
        <v>0</v>
      </c>
      <c r="J3131" s="22">
        <f>OR(F3131&lt;&gt;0,G3131&lt;&gt;0,H3131&lt;&gt;0,I3131&lt;&gt;0)*(F3131 + (F3131 = 0))*(G3131 + (G3131 = 0))*(H3131 + (H3131 = 0))*(I3131 + (I3131 = 0))</f>
        <v>62.9</v>
      </c>
      <c r="K3131" s="20"/>
      <c r="L3131" s="20"/>
      <c r="M3131" s="48"/>
    </row>
    <row r="3132" spans="1:13" x14ac:dyDescent="0.25">
      <c r="A3132" s="20"/>
      <c r="B3132" s="20"/>
      <c r="C3132" s="20"/>
      <c r="D3132" s="23"/>
      <c r="E3132" s="20"/>
      <c r="F3132" s="20"/>
      <c r="G3132" s="20"/>
      <c r="H3132" s="20"/>
      <c r="I3132" s="20"/>
      <c r="J3132" s="26" t="s">
        <v>413</v>
      </c>
      <c r="K3132" s="27">
        <f>SUM(J3129:J3131)</f>
        <v>98.3</v>
      </c>
      <c r="L3132" s="25">
        <v>10.55</v>
      </c>
      <c r="M3132" s="49">
        <f>ROUND(K3132*L3132,2)</f>
        <v>1037.07</v>
      </c>
    </row>
    <row r="3133" spans="1:13" x14ac:dyDescent="0.25">
      <c r="A3133" s="29"/>
      <c r="B3133" s="29"/>
      <c r="C3133" s="29"/>
      <c r="D3133" s="30"/>
      <c r="E3133" s="29"/>
      <c r="F3133" s="29"/>
      <c r="G3133" s="29"/>
      <c r="H3133" s="29"/>
      <c r="I3133" s="29"/>
      <c r="J3133" s="29"/>
      <c r="K3133" s="29"/>
      <c r="L3133" s="29"/>
      <c r="M3133" s="50"/>
    </row>
    <row r="3134" spans="1:13" x14ac:dyDescent="0.25">
      <c r="A3134" s="17" t="s">
        <v>28</v>
      </c>
      <c r="B3134" s="18" t="s">
        <v>21</v>
      </c>
      <c r="C3134" s="18" t="s">
        <v>29</v>
      </c>
      <c r="D3134" s="19" t="s">
        <v>30</v>
      </c>
      <c r="E3134" s="20"/>
      <c r="F3134" s="20"/>
      <c r="G3134" s="20"/>
      <c r="H3134" s="20"/>
      <c r="I3134" s="20"/>
      <c r="J3134" s="20"/>
      <c r="K3134" s="21">
        <f>K3139</f>
        <v>98.3</v>
      </c>
      <c r="L3134" s="22">
        <f>L3139</f>
        <v>29.99</v>
      </c>
      <c r="M3134" s="47">
        <f>M3139</f>
        <v>2948.02</v>
      </c>
    </row>
    <row r="3135" spans="1:13" ht="45" x14ac:dyDescent="0.25">
      <c r="A3135" s="20"/>
      <c r="B3135" s="20"/>
      <c r="C3135" s="20"/>
      <c r="D3135" s="19" t="s">
        <v>31</v>
      </c>
      <c r="E3135" s="20"/>
      <c r="F3135" s="20"/>
      <c r="G3135" s="20"/>
      <c r="H3135" s="20"/>
      <c r="I3135" s="20"/>
      <c r="J3135" s="20"/>
      <c r="K3135" s="20"/>
      <c r="L3135" s="20"/>
      <c r="M3135" s="48"/>
    </row>
    <row r="3136" spans="1:13" x14ac:dyDescent="0.25">
      <c r="A3136" s="20"/>
      <c r="B3136" s="20"/>
      <c r="C3136" s="20"/>
      <c r="D3136" s="23"/>
      <c r="E3136" s="18" t="s">
        <v>42</v>
      </c>
      <c r="F3136" s="24">
        <v>1</v>
      </c>
      <c r="G3136" s="25">
        <v>15.2</v>
      </c>
      <c r="H3136" s="25">
        <v>0</v>
      </c>
      <c r="I3136" s="25">
        <v>0</v>
      </c>
      <c r="J3136" s="22">
        <f>OR(F3136&lt;&gt;0,G3136&lt;&gt;0,H3136&lt;&gt;0,I3136&lt;&gt;0)*(F3136 + (F3136 = 0))*(G3136 + (G3136 = 0))*(H3136 + (H3136 = 0))*(I3136 + (I3136 = 0))</f>
        <v>15.2</v>
      </c>
      <c r="K3136" s="20"/>
      <c r="L3136" s="20"/>
      <c r="M3136" s="48"/>
    </row>
    <row r="3137" spans="1:13" x14ac:dyDescent="0.25">
      <c r="A3137" s="20"/>
      <c r="B3137" s="20"/>
      <c r="C3137" s="20"/>
      <c r="D3137" s="23"/>
      <c r="E3137" s="18" t="s">
        <v>16</v>
      </c>
      <c r="F3137" s="24">
        <v>1</v>
      </c>
      <c r="G3137" s="25">
        <v>20.2</v>
      </c>
      <c r="H3137" s="25">
        <v>0</v>
      </c>
      <c r="I3137" s="25">
        <v>0</v>
      </c>
      <c r="J3137" s="22">
        <f>OR(F3137&lt;&gt;0,G3137&lt;&gt;0,H3137&lt;&gt;0,I3137&lt;&gt;0)*(F3137 + (F3137 = 0))*(G3137 + (G3137 = 0))*(H3137 + (H3137 = 0))*(I3137 + (I3137 = 0))</f>
        <v>20.2</v>
      </c>
      <c r="K3137" s="20"/>
      <c r="L3137" s="20"/>
      <c r="M3137" s="48"/>
    </row>
    <row r="3138" spans="1:13" x14ac:dyDescent="0.25">
      <c r="A3138" s="20"/>
      <c r="B3138" s="20"/>
      <c r="C3138" s="20"/>
      <c r="D3138" s="23"/>
      <c r="E3138" s="18" t="s">
        <v>16</v>
      </c>
      <c r="F3138" s="24">
        <v>1</v>
      </c>
      <c r="G3138" s="25">
        <v>62.9</v>
      </c>
      <c r="H3138" s="25">
        <v>0</v>
      </c>
      <c r="I3138" s="25">
        <v>0</v>
      </c>
      <c r="J3138" s="22">
        <f>OR(F3138&lt;&gt;0,G3138&lt;&gt;0,H3138&lt;&gt;0,I3138&lt;&gt;0)*(F3138 + (F3138 = 0))*(G3138 + (G3138 = 0))*(H3138 + (H3138 = 0))*(I3138 + (I3138 = 0))</f>
        <v>62.9</v>
      </c>
      <c r="K3138" s="20"/>
      <c r="L3138" s="20"/>
      <c r="M3138" s="48"/>
    </row>
    <row r="3139" spans="1:13" x14ac:dyDescent="0.25">
      <c r="A3139" s="20"/>
      <c r="B3139" s="20"/>
      <c r="C3139" s="20"/>
      <c r="D3139" s="23"/>
      <c r="E3139" s="20"/>
      <c r="F3139" s="20"/>
      <c r="G3139" s="20"/>
      <c r="H3139" s="20"/>
      <c r="I3139" s="20"/>
      <c r="J3139" s="26" t="s">
        <v>33</v>
      </c>
      <c r="K3139" s="27">
        <f>SUM(J3136:J3138)</f>
        <v>98.3</v>
      </c>
      <c r="L3139" s="25">
        <v>29.99</v>
      </c>
      <c r="M3139" s="49">
        <f>ROUND(K3139*L3139,2)</f>
        <v>2948.02</v>
      </c>
    </row>
    <row r="3140" spans="1:13" x14ac:dyDescent="0.25">
      <c r="A3140" s="29"/>
      <c r="B3140" s="29"/>
      <c r="C3140" s="29"/>
      <c r="D3140" s="30"/>
      <c r="E3140" s="29"/>
      <c r="F3140" s="29"/>
      <c r="G3140" s="29"/>
      <c r="H3140" s="29"/>
      <c r="I3140" s="29"/>
      <c r="J3140" s="29"/>
      <c r="K3140" s="29"/>
      <c r="L3140" s="29"/>
      <c r="M3140" s="50"/>
    </row>
    <row r="3141" spans="1:13" x14ac:dyDescent="0.25">
      <c r="A3141" s="17" t="s">
        <v>451</v>
      </c>
      <c r="B3141" s="18" t="s">
        <v>21</v>
      </c>
      <c r="C3141" s="18" t="s">
        <v>59</v>
      </c>
      <c r="D3141" s="19" t="s">
        <v>452</v>
      </c>
      <c r="E3141" s="20"/>
      <c r="F3141" s="20"/>
      <c r="G3141" s="20"/>
      <c r="H3141" s="20"/>
      <c r="I3141" s="20"/>
      <c r="J3141" s="20"/>
      <c r="K3141" s="21">
        <f>K3144</f>
        <v>0.08</v>
      </c>
      <c r="L3141" s="22">
        <f>L3144</f>
        <v>325</v>
      </c>
      <c r="M3141" s="47">
        <f>M3144</f>
        <v>26</v>
      </c>
    </row>
    <row r="3142" spans="1:13" ht="45" x14ac:dyDescent="0.25">
      <c r="A3142" s="20"/>
      <c r="B3142" s="20"/>
      <c r="C3142" s="20"/>
      <c r="D3142" s="19" t="s">
        <v>453</v>
      </c>
      <c r="E3142" s="20"/>
      <c r="F3142" s="20"/>
      <c r="G3142" s="20"/>
      <c r="H3142" s="20"/>
      <c r="I3142" s="20"/>
      <c r="J3142" s="20"/>
      <c r="K3142" s="20"/>
      <c r="L3142" s="20"/>
      <c r="M3142" s="48"/>
    </row>
    <row r="3143" spans="1:13" x14ac:dyDescent="0.25">
      <c r="A3143" s="20"/>
      <c r="B3143" s="20"/>
      <c r="C3143" s="20"/>
      <c r="D3143" s="23"/>
      <c r="E3143" s="18" t="s">
        <v>71</v>
      </c>
      <c r="F3143" s="24">
        <v>1</v>
      </c>
      <c r="G3143" s="25">
        <v>0.16</v>
      </c>
      <c r="H3143" s="25">
        <v>0.47</v>
      </c>
      <c r="I3143" s="25">
        <v>0</v>
      </c>
      <c r="J3143" s="22">
        <f>OR(F3143&lt;&gt;0,G3143&lt;&gt;0,H3143&lt;&gt;0,I3143&lt;&gt;0)*(F3143 + (F3143 = 0))*(G3143 + (G3143 = 0))*(H3143 + (H3143 = 0))*(I3143 + (I3143 = 0))</f>
        <v>0.08</v>
      </c>
      <c r="K3143" s="20"/>
      <c r="L3143" s="20"/>
      <c r="M3143" s="48"/>
    </row>
    <row r="3144" spans="1:13" x14ac:dyDescent="0.25">
      <c r="A3144" s="20"/>
      <c r="B3144" s="20"/>
      <c r="C3144" s="20"/>
      <c r="D3144" s="23"/>
      <c r="E3144" s="20"/>
      <c r="F3144" s="20"/>
      <c r="G3144" s="20"/>
      <c r="H3144" s="20"/>
      <c r="I3144" s="20"/>
      <c r="J3144" s="26" t="s">
        <v>558</v>
      </c>
      <c r="K3144" s="27">
        <f>J3143</f>
        <v>0.08</v>
      </c>
      <c r="L3144" s="25">
        <v>325</v>
      </c>
      <c r="M3144" s="49">
        <f>ROUND(K3144*L3144,2)</f>
        <v>26</v>
      </c>
    </row>
    <row r="3145" spans="1:13" x14ac:dyDescent="0.25">
      <c r="A3145" s="29"/>
      <c r="B3145" s="29"/>
      <c r="C3145" s="29"/>
      <c r="D3145" s="30"/>
      <c r="E3145" s="29"/>
      <c r="F3145" s="29"/>
      <c r="G3145" s="29"/>
      <c r="H3145" s="29"/>
      <c r="I3145" s="29"/>
      <c r="J3145" s="29"/>
      <c r="K3145" s="29"/>
      <c r="L3145" s="29"/>
      <c r="M3145" s="50"/>
    </row>
    <row r="3146" spans="1:13" x14ac:dyDescent="0.25">
      <c r="A3146" s="20"/>
      <c r="B3146" s="20"/>
      <c r="C3146" s="20"/>
      <c r="D3146" s="23"/>
      <c r="E3146" s="20"/>
      <c r="F3146" s="20"/>
      <c r="G3146" s="20"/>
      <c r="H3146" s="20"/>
      <c r="I3146" s="20"/>
      <c r="J3146" s="26" t="s">
        <v>793</v>
      </c>
      <c r="K3146" s="31">
        <v>1</v>
      </c>
      <c r="L3146" s="28">
        <f>M3115+M3121+M3127+M3134+M3141</f>
        <v>6387.74</v>
      </c>
      <c r="M3146" s="49">
        <f>ROUND(K3146*L3146,2)</f>
        <v>6387.74</v>
      </c>
    </row>
    <row r="3147" spans="1:13" x14ac:dyDescent="0.25">
      <c r="A3147" s="29"/>
      <c r="B3147" s="29"/>
      <c r="C3147" s="29"/>
      <c r="D3147" s="30"/>
      <c r="E3147" s="29"/>
      <c r="F3147" s="29"/>
      <c r="G3147" s="29"/>
      <c r="H3147" s="29"/>
      <c r="I3147" s="29"/>
      <c r="J3147" s="29"/>
      <c r="K3147" s="29"/>
      <c r="L3147" s="29"/>
      <c r="M3147" s="50"/>
    </row>
    <row r="3148" spans="1:13" x14ac:dyDescent="0.25">
      <c r="A3148" s="20"/>
      <c r="B3148" s="20"/>
      <c r="C3148" s="20"/>
      <c r="D3148" s="23"/>
      <c r="E3148" s="20"/>
      <c r="F3148" s="20"/>
      <c r="G3148" s="20"/>
      <c r="H3148" s="20"/>
      <c r="I3148" s="20"/>
      <c r="J3148" s="26" t="s">
        <v>794</v>
      </c>
      <c r="K3148" s="32">
        <v>1</v>
      </c>
      <c r="L3148" s="28">
        <f>M3114</f>
        <v>6387.74</v>
      </c>
      <c r="M3148" s="49">
        <f>ROUND(K3148*L3148,2)</f>
        <v>6387.74</v>
      </c>
    </row>
    <row r="3149" spans="1:13" x14ac:dyDescent="0.25">
      <c r="A3149" s="29"/>
      <c r="B3149" s="29"/>
      <c r="C3149" s="29"/>
      <c r="D3149" s="30"/>
      <c r="E3149" s="29"/>
      <c r="F3149" s="29"/>
      <c r="G3149" s="29"/>
      <c r="H3149" s="29"/>
      <c r="I3149" s="29"/>
      <c r="J3149" s="29"/>
      <c r="K3149" s="29"/>
      <c r="L3149" s="29"/>
      <c r="M3149" s="50"/>
    </row>
    <row r="3150" spans="1:13" collapsed="1" x14ac:dyDescent="0.25">
      <c r="A3150" s="7" t="s">
        <v>795</v>
      </c>
      <c r="B3150" s="7" t="s">
        <v>15</v>
      </c>
      <c r="C3150" s="7" t="s">
        <v>16</v>
      </c>
      <c r="D3150" s="8" t="s">
        <v>578</v>
      </c>
      <c r="E3150" s="9"/>
      <c r="F3150" s="9"/>
      <c r="G3150" s="9"/>
      <c r="H3150" s="9"/>
      <c r="I3150" s="9"/>
      <c r="J3150" s="9"/>
      <c r="K3150" s="33">
        <v>1</v>
      </c>
      <c r="L3150" s="34">
        <v>0</v>
      </c>
      <c r="M3150" s="45">
        <f>ROUND(K3150*L3150,2)</f>
        <v>0</v>
      </c>
    </row>
    <row r="3151" spans="1:13" x14ac:dyDescent="0.25">
      <c r="A3151" s="29"/>
      <c r="B3151" s="29"/>
      <c r="C3151" s="29"/>
      <c r="D3151" s="30"/>
      <c r="E3151" s="29"/>
      <c r="F3151" s="29"/>
      <c r="G3151" s="29"/>
      <c r="H3151" s="29"/>
      <c r="I3151" s="29"/>
      <c r="J3151" s="29"/>
      <c r="K3151" s="29"/>
      <c r="L3151" s="29"/>
      <c r="M3151" s="50"/>
    </row>
    <row r="3152" spans="1:13" x14ac:dyDescent="0.25">
      <c r="A3152" s="29"/>
      <c r="B3152" s="29"/>
      <c r="C3152" s="29"/>
      <c r="D3152" s="30"/>
      <c r="E3152" s="29"/>
      <c r="F3152" s="29"/>
      <c r="G3152" s="29"/>
      <c r="H3152" s="29"/>
      <c r="I3152" s="29"/>
      <c r="J3152" s="29"/>
      <c r="K3152" s="29"/>
      <c r="L3152" s="29"/>
      <c r="M3152" s="50"/>
    </row>
    <row r="3153" spans="1:13" collapsed="1" x14ac:dyDescent="0.25">
      <c r="A3153" s="7" t="s">
        <v>796</v>
      </c>
      <c r="B3153" s="7" t="s">
        <v>15</v>
      </c>
      <c r="C3153" s="7" t="s">
        <v>16</v>
      </c>
      <c r="D3153" s="8" t="s">
        <v>619</v>
      </c>
      <c r="E3153" s="9"/>
      <c r="F3153" s="9"/>
      <c r="G3153" s="9"/>
      <c r="H3153" s="9"/>
      <c r="I3153" s="9"/>
      <c r="J3153" s="9"/>
      <c r="K3153" s="10">
        <f>K3186</f>
        <v>1</v>
      </c>
      <c r="L3153" s="11">
        <f>L3186</f>
        <v>1867.54</v>
      </c>
      <c r="M3153" s="45">
        <f>M3186</f>
        <v>1867.54</v>
      </c>
    </row>
    <row r="3154" spans="1:13" x14ac:dyDescent="0.25">
      <c r="A3154" s="12" t="s">
        <v>797</v>
      </c>
      <c r="B3154" s="12" t="s">
        <v>15</v>
      </c>
      <c r="C3154" s="12" t="s">
        <v>16</v>
      </c>
      <c r="D3154" s="13" t="s">
        <v>19</v>
      </c>
      <c r="E3154" s="14"/>
      <c r="F3154" s="14"/>
      <c r="G3154" s="14"/>
      <c r="H3154" s="14"/>
      <c r="I3154" s="14"/>
      <c r="J3154" s="14"/>
      <c r="K3154" s="15">
        <f>K3184</f>
        <v>1</v>
      </c>
      <c r="L3154" s="16">
        <f>L3184</f>
        <v>1867.54</v>
      </c>
      <c r="M3154" s="46">
        <f>M3184</f>
        <v>1867.54</v>
      </c>
    </row>
    <row r="3155" spans="1:13" x14ac:dyDescent="0.25">
      <c r="A3155" s="17" t="s">
        <v>409</v>
      </c>
      <c r="B3155" s="18" t="s">
        <v>21</v>
      </c>
      <c r="C3155" s="18" t="s">
        <v>29</v>
      </c>
      <c r="D3155" s="19" t="s">
        <v>410</v>
      </c>
      <c r="E3155" s="20"/>
      <c r="F3155" s="20"/>
      <c r="G3155" s="20"/>
      <c r="H3155" s="20"/>
      <c r="I3155" s="20"/>
      <c r="J3155" s="20"/>
      <c r="K3155" s="21">
        <f>K3158</f>
        <v>40</v>
      </c>
      <c r="L3155" s="22">
        <f>L3158</f>
        <v>10.55</v>
      </c>
      <c r="M3155" s="47">
        <f>M3158</f>
        <v>422</v>
      </c>
    </row>
    <row r="3156" spans="1:13" ht="45" x14ac:dyDescent="0.25">
      <c r="A3156" s="20"/>
      <c r="B3156" s="20"/>
      <c r="C3156" s="20"/>
      <c r="D3156" s="19" t="s">
        <v>411</v>
      </c>
      <c r="E3156" s="20"/>
      <c r="F3156" s="20"/>
      <c r="G3156" s="20"/>
      <c r="H3156" s="20"/>
      <c r="I3156" s="20"/>
      <c r="J3156" s="20"/>
      <c r="K3156" s="20"/>
      <c r="L3156" s="20"/>
      <c r="M3156" s="48"/>
    </row>
    <row r="3157" spans="1:13" x14ac:dyDescent="0.25">
      <c r="A3157" s="20"/>
      <c r="B3157" s="20"/>
      <c r="C3157" s="20"/>
      <c r="D3157" s="23"/>
      <c r="E3157" s="18" t="s">
        <v>42</v>
      </c>
      <c r="F3157" s="24">
        <v>40</v>
      </c>
      <c r="G3157" s="25">
        <v>0</v>
      </c>
      <c r="H3157" s="25">
        <v>0</v>
      </c>
      <c r="I3157" s="25">
        <v>0</v>
      </c>
      <c r="J3157" s="22">
        <f>OR(F3157&lt;&gt;0,G3157&lt;&gt;0,H3157&lt;&gt;0,I3157&lt;&gt;0)*(F3157 + (F3157 = 0))*(G3157 + (G3157 = 0))*(H3157 + (H3157 = 0))*(I3157 + (I3157 = 0))</f>
        <v>40</v>
      </c>
      <c r="K3157" s="20"/>
      <c r="L3157" s="20"/>
      <c r="M3157" s="48"/>
    </row>
    <row r="3158" spans="1:13" x14ac:dyDescent="0.25">
      <c r="A3158" s="20"/>
      <c r="B3158" s="20"/>
      <c r="C3158" s="20"/>
      <c r="D3158" s="23"/>
      <c r="E3158" s="20"/>
      <c r="F3158" s="20"/>
      <c r="G3158" s="20"/>
      <c r="H3158" s="20"/>
      <c r="I3158" s="20"/>
      <c r="J3158" s="26" t="s">
        <v>413</v>
      </c>
      <c r="K3158" s="27">
        <f>J3157</f>
        <v>40</v>
      </c>
      <c r="L3158" s="25">
        <v>10.55</v>
      </c>
      <c r="M3158" s="49">
        <f>ROUND(K3158*L3158,2)</f>
        <v>422</v>
      </c>
    </row>
    <row r="3159" spans="1:13" x14ac:dyDescent="0.25">
      <c r="A3159" s="29"/>
      <c r="B3159" s="29"/>
      <c r="C3159" s="29"/>
      <c r="D3159" s="30"/>
      <c r="E3159" s="29"/>
      <c r="F3159" s="29"/>
      <c r="G3159" s="29"/>
      <c r="H3159" s="29"/>
      <c r="I3159" s="29"/>
      <c r="J3159" s="29"/>
      <c r="K3159" s="29"/>
      <c r="L3159" s="29"/>
      <c r="M3159" s="50"/>
    </row>
    <row r="3160" spans="1:13" x14ac:dyDescent="0.25">
      <c r="A3160" s="17" t="s">
        <v>28</v>
      </c>
      <c r="B3160" s="18" t="s">
        <v>21</v>
      </c>
      <c r="C3160" s="18" t="s">
        <v>29</v>
      </c>
      <c r="D3160" s="19" t="s">
        <v>30</v>
      </c>
      <c r="E3160" s="20"/>
      <c r="F3160" s="20"/>
      <c r="G3160" s="20"/>
      <c r="H3160" s="20"/>
      <c r="I3160" s="20"/>
      <c r="J3160" s="20"/>
      <c r="K3160" s="21">
        <f>K3163</f>
        <v>40</v>
      </c>
      <c r="L3160" s="22">
        <f>L3163</f>
        <v>29.99</v>
      </c>
      <c r="M3160" s="47">
        <f>M3163</f>
        <v>1199.5999999999999</v>
      </c>
    </row>
    <row r="3161" spans="1:13" ht="45" x14ac:dyDescent="0.25">
      <c r="A3161" s="20"/>
      <c r="B3161" s="20"/>
      <c r="C3161" s="20"/>
      <c r="D3161" s="19" t="s">
        <v>31</v>
      </c>
      <c r="E3161" s="20"/>
      <c r="F3161" s="20"/>
      <c r="G3161" s="20"/>
      <c r="H3161" s="20"/>
      <c r="I3161" s="20"/>
      <c r="J3161" s="20"/>
      <c r="K3161" s="20"/>
      <c r="L3161" s="20"/>
      <c r="M3161" s="48"/>
    </row>
    <row r="3162" spans="1:13" x14ac:dyDescent="0.25">
      <c r="A3162" s="20"/>
      <c r="B3162" s="20"/>
      <c r="C3162" s="20"/>
      <c r="D3162" s="23"/>
      <c r="E3162" s="18" t="s">
        <v>42</v>
      </c>
      <c r="F3162" s="24">
        <v>40</v>
      </c>
      <c r="G3162" s="25">
        <v>0</v>
      </c>
      <c r="H3162" s="25">
        <v>0</v>
      </c>
      <c r="I3162" s="25">
        <v>0</v>
      </c>
      <c r="J3162" s="22">
        <f>OR(F3162&lt;&gt;0,G3162&lt;&gt;0,H3162&lt;&gt;0,I3162&lt;&gt;0)*(F3162 + (F3162 = 0))*(G3162 + (G3162 = 0))*(H3162 + (H3162 = 0))*(I3162 + (I3162 = 0))</f>
        <v>40</v>
      </c>
      <c r="K3162" s="20"/>
      <c r="L3162" s="20"/>
      <c r="M3162" s="48"/>
    </row>
    <row r="3163" spans="1:13" x14ac:dyDescent="0.25">
      <c r="A3163" s="20"/>
      <c r="B3163" s="20"/>
      <c r="C3163" s="20"/>
      <c r="D3163" s="23"/>
      <c r="E3163" s="20"/>
      <c r="F3163" s="20"/>
      <c r="G3163" s="20"/>
      <c r="H3163" s="20"/>
      <c r="I3163" s="20"/>
      <c r="J3163" s="26" t="s">
        <v>33</v>
      </c>
      <c r="K3163" s="27">
        <f>J3162</f>
        <v>40</v>
      </c>
      <c r="L3163" s="25">
        <v>29.99</v>
      </c>
      <c r="M3163" s="49">
        <f>ROUND(K3163*L3163,2)</f>
        <v>1199.5999999999999</v>
      </c>
    </row>
    <row r="3164" spans="1:13" x14ac:dyDescent="0.25">
      <c r="A3164" s="29"/>
      <c r="B3164" s="29"/>
      <c r="C3164" s="29"/>
      <c r="D3164" s="30"/>
      <c r="E3164" s="29"/>
      <c r="F3164" s="29"/>
      <c r="G3164" s="29"/>
      <c r="H3164" s="29"/>
      <c r="I3164" s="29"/>
      <c r="J3164" s="29"/>
      <c r="K3164" s="29"/>
      <c r="L3164" s="29"/>
      <c r="M3164" s="50"/>
    </row>
    <row r="3165" spans="1:13" x14ac:dyDescent="0.25">
      <c r="A3165" s="17" t="s">
        <v>210</v>
      </c>
      <c r="B3165" s="18" t="s">
        <v>21</v>
      </c>
      <c r="C3165" s="18" t="s">
        <v>29</v>
      </c>
      <c r="D3165" s="19" t="s">
        <v>211</v>
      </c>
      <c r="E3165" s="20"/>
      <c r="F3165" s="20"/>
      <c r="G3165" s="20"/>
      <c r="H3165" s="20"/>
      <c r="I3165" s="20"/>
      <c r="J3165" s="20"/>
      <c r="K3165" s="21">
        <f>K3169</f>
        <v>0.65</v>
      </c>
      <c r="L3165" s="22">
        <f>L3169</f>
        <v>35.99</v>
      </c>
      <c r="M3165" s="47">
        <f>M3169</f>
        <v>23.39</v>
      </c>
    </row>
    <row r="3166" spans="1:13" ht="56.25" x14ac:dyDescent="0.25">
      <c r="A3166" s="20"/>
      <c r="B3166" s="20"/>
      <c r="C3166" s="20"/>
      <c r="D3166" s="19" t="s">
        <v>212</v>
      </c>
      <c r="E3166" s="20"/>
      <c r="F3166" s="20"/>
      <c r="G3166" s="20"/>
      <c r="H3166" s="20"/>
      <c r="I3166" s="20"/>
      <c r="J3166" s="20"/>
      <c r="K3166" s="20"/>
      <c r="L3166" s="20"/>
      <c r="M3166" s="48"/>
    </row>
    <row r="3167" spans="1:13" x14ac:dyDescent="0.25">
      <c r="A3167" s="20"/>
      <c r="B3167" s="20"/>
      <c r="C3167" s="20"/>
      <c r="D3167" s="23"/>
      <c r="E3167" s="18" t="s">
        <v>280</v>
      </c>
      <c r="F3167" s="24">
        <v>1</v>
      </c>
      <c r="G3167" s="25">
        <v>0.25</v>
      </c>
      <c r="H3167" s="25">
        <v>0</v>
      </c>
      <c r="I3167" s="25">
        <v>0</v>
      </c>
      <c r="J3167" s="22">
        <f>OR(F3167&lt;&gt;0,G3167&lt;&gt;0,H3167&lt;&gt;0,I3167&lt;&gt;0)*(F3167 + (F3167 = 0))*(G3167 + (G3167 = 0))*(H3167 + (H3167 = 0))*(I3167 + (I3167 = 0))</f>
        <v>0.25</v>
      </c>
      <c r="K3167" s="20"/>
      <c r="L3167" s="20"/>
      <c r="M3167" s="48"/>
    </row>
    <row r="3168" spans="1:13" x14ac:dyDescent="0.25">
      <c r="A3168" s="20"/>
      <c r="B3168" s="20"/>
      <c r="C3168" s="20"/>
      <c r="D3168" s="23"/>
      <c r="E3168" s="18" t="s">
        <v>16</v>
      </c>
      <c r="F3168" s="24">
        <v>1</v>
      </c>
      <c r="G3168" s="25">
        <v>0.4</v>
      </c>
      <c r="H3168" s="25">
        <v>0</v>
      </c>
      <c r="I3168" s="25">
        <v>0</v>
      </c>
      <c r="J3168" s="22">
        <f>OR(F3168&lt;&gt;0,G3168&lt;&gt;0,H3168&lt;&gt;0,I3168&lt;&gt;0)*(F3168 + (F3168 = 0))*(G3168 + (G3168 = 0))*(H3168 + (H3168 = 0))*(I3168 + (I3168 = 0))</f>
        <v>0.4</v>
      </c>
      <c r="K3168" s="20"/>
      <c r="L3168" s="20"/>
      <c r="M3168" s="48"/>
    </row>
    <row r="3169" spans="1:13" x14ac:dyDescent="0.25">
      <c r="A3169" s="20"/>
      <c r="B3169" s="20"/>
      <c r="C3169" s="20"/>
      <c r="D3169" s="23"/>
      <c r="E3169" s="20"/>
      <c r="F3169" s="20"/>
      <c r="G3169" s="20"/>
      <c r="H3169" s="20"/>
      <c r="I3169" s="20"/>
      <c r="J3169" s="26" t="s">
        <v>213</v>
      </c>
      <c r="K3169" s="27">
        <f>SUM(J3167:J3168)</f>
        <v>0.65</v>
      </c>
      <c r="L3169" s="25">
        <v>35.99</v>
      </c>
      <c r="M3169" s="49">
        <f>ROUND(K3169*L3169,2)</f>
        <v>23.39</v>
      </c>
    </row>
    <row r="3170" spans="1:13" x14ac:dyDescent="0.25">
      <c r="A3170" s="29"/>
      <c r="B3170" s="29"/>
      <c r="C3170" s="29"/>
      <c r="D3170" s="30"/>
      <c r="E3170" s="29"/>
      <c r="F3170" s="29"/>
      <c r="G3170" s="29"/>
      <c r="H3170" s="29"/>
      <c r="I3170" s="29"/>
      <c r="J3170" s="29"/>
      <c r="K3170" s="29"/>
      <c r="L3170" s="29"/>
      <c r="M3170" s="50"/>
    </row>
    <row r="3171" spans="1:13" x14ac:dyDescent="0.25">
      <c r="A3171" s="17" t="s">
        <v>202</v>
      </c>
      <c r="B3171" s="18" t="s">
        <v>21</v>
      </c>
      <c r="C3171" s="18" t="s">
        <v>29</v>
      </c>
      <c r="D3171" s="19" t="s">
        <v>203</v>
      </c>
      <c r="E3171" s="20"/>
      <c r="F3171" s="20"/>
      <c r="G3171" s="20"/>
      <c r="H3171" s="20"/>
      <c r="I3171" s="20"/>
      <c r="J3171" s="20"/>
      <c r="K3171" s="21">
        <f>K3175</f>
        <v>0.65</v>
      </c>
      <c r="L3171" s="22">
        <f>L3175</f>
        <v>188.41</v>
      </c>
      <c r="M3171" s="47">
        <f>M3175</f>
        <v>122.47</v>
      </c>
    </row>
    <row r="3172" spans="1:13" ht="78.75" x14ac:dyDescent="0.25">
      <c r="A3172" s="20"/>
      <c r="B3172" s="20"/>
      <c r="C3172" s="20"/>
      <c r="D3172" s="19" t="s">
        <v>204</v>
      </c>
      <c r="E3172" s="20"/>
      <c r="F3172" s="20"/>
      <c r="G3172" s="20"/>
      <c r="H3172" s="20"/>
      <c r="I3172" s="20"/>
      <c r="J3172" s="20"/>
      <c r="K3172" s="20"/>
      <c r="L3172" s="20"/>
      <c r="M3172" s="48"/>
    </row>
    <row r="3173" spans="1:13" x14ac:dyDescent="0.25">
      <c r="A3173" s="20"/>
      <c r="B3173" s="20"/>
      <c r="C3173" s="20"/>
      <c r="D3173" s="23"/>
      <c r="E3173" s="18" t="s">
        <v>280</v>
      </c>
      <c r="F3173" s="24">
        <v>1</v>
      </c>
      <c r="G3173" s="25">
        <v>0.25</v>
      </c>
      <c r="H3173" s="25">
        <v>0</v>
      </c>
      <c r="I3173" s="25">
        <v>0</v>
      </c>
      <c r="J3173" s="22">
        <f>OR(F3173&lt;&gt;0,G3173&lt;&gt;0,H3173&lt;&gt;0,I3173&lt;&gt;0)*(F3173 + (F3173 = 0))*(G3173 + (G3173 = 0))*(H3173 + (H3173 = 0))*(I3173 + (I3173 = 0))</f>
        <v>0.25</v>
      </c>
      <c r="K3173" s="20"/>
      <c r="L3173" s="20"/>
      <c r="M3173" s="48"/>
    </row>
    <row r="3174" spans="1:13" x14ac:dyDescent="0.25">
      <c r="A3174" s="20"/>
      <c r="B3174" s="20"/>
      <c r="C3174" s="20"/>
      <c r="D3174" s="23"/>
      <c r="E3174" s="18" t="s">
        <v>16</v>
      </c>
      <c r="F3174" s="24">
        <v>1</v>
      </c>
      <c r="G3174" s="25">
        <v>0.4</v>
      </c>
      <c r="H3174" s="25">
        <v>0</v>
      </c>
      <c r="I3174" s="25">
        <v>0</v>
      </c>
      <c r="J3174" s="22">
        <f>OR(F3174&lt;&gt;0,G3174&lt;&gt;0,H3174&lt;&gt;0,I3174&lt;&gt;0)*(F3174 + (F3174 = 0))*(G3174 + (G3174 = 0))*(H3174 + (H3174 = 0))*(I3174 + (I3174 = 0))</f>
        <v>0.4</v>
      </c>
      <c r="K3174" s="20"/>
      <c r="L3174" s="20"/>
      <c r="M3174" s="48"/>
    </row>
    <row r="3175" spans="1:13" x14ac:dyDescent="0.25">
      <c r="A3175" s="20"/>
      <c r="B3175" s="20"/>
      <c r="C3175" s="20"/>
      <c r="D3175" s="23"/>
      <c r="E3175" s="20"/>
      <c r="F3175" s="20"/>
      <c r="G3175" s="20"/>
      <c r="H3175" s="20"/>
      <c r="I3175" s="20"/>
      <c r="J3175" s="26" t="s">
        <v>209</v>
      </c>
      <c r="K3175" s="27">
        <f>SUM(J3173:J3174)</f>
        <v>0.65</v>
      </c>
      <c r="L3175" s="25">
        <v>188.41</v>
      </c>
      <c r="M3175" s="49">
        <f>ROUND(K3175*L3175,2)</f>
        <v>122.47</v>
      </c>
    </row>
    <row r="3176" spans="1:13" x14ac:dyDescent="0.25">
      <c r="A3176" s="29"/>
      <c r="B3176" s="29"/>
      <c r="C3176" s="29"/>
      <c r="D3176" s="30"/>
      <c r="E3176" s="29"/>
      <c r="F3176" s="29"/>
      <c r="G3176" s="29"/>
      <c r="H3176" s="29"/>
      <c r="I3176" s="29"/>
      <c r="J3176" s="29"/>
      <c r="K3176" s="29"/>
      <c r="L3176" s="29"/>
      <c r="M3176" s="50"/>
    </row>
    <row r="3177" spans="1:13" x14ac:dyDescent="0.25">
      <c r="A3177" s="17" t="s">
        <v>107</v>
      </c>
      <c r="B3177" s="18" t="s">
        <v>21</v>
      </c>
      <c r="C3177" s="18" t="s">
        <v>22</v>
      </c>
      <c r="D3177" s="19" t="s">
        <v>108</v>
      </c>
      <c r="E3177" s="20"/>
      <c r="F3177" s="20"/>
      <c r="G3177" s="20"/>
      <c r="H3177" s="20"/>
      <c r="I3177" s="20"/>
      <c r="J3177" s="20"/>
      <c r="K3177" s="21">
        <f>K3182</f>
        <v>4.4800000000000004</v>
      </c>
      <c r="L3177" s="22">
        <f>L3182</f>
        <v>22.34</v>
      </c>
      <c r="M3177" s="47">
        <f>M3182</f>
        <v>100.08</v>
      </c>
    </row>
    <row r="3178" spans="1:13" ht="45" x14ac:dyDescent="0.25">
      <c r="A3178" s="20"/>
      <c r="B3178" s="20"/>
      <c r="C3178" s="20"/>
      <c r="D3178" s="19" t="s">
        <v>109</v>
      </c>
      <c r="E3178" s="20"/>
      <c r="F3178" s="20"/>
      <c r="G3178" s="20"/>
      <c r="H3178" s="20"/>
      <c r="I3178" s="20"/>
      <c r="J3178" s="20"/>
      <c r="K3178" s="20"/>
      <c r="L3178" s="20"/>
      <c r="M3178" s="48"/>
    </row>
    <row r="3179" spans="1:13" x14ac:dyDescent="0.25">
      <c r="A3179" s="20"/>
      <c r="B3179" s="20"/>
      <c r="C3179" s="20"/>
      <c r="D3179" s="23"/>
      <c r="E3179" s="18" t="s">
        <v>798</v>
      </c>
      <c r="F3179" s="24"/>
      <c r="G3179" s="25"/>
      <c r="H3179" s="25"/>
      <c r="I3179" s="25"/>
      <c r="J3179" s="22">
        <f>OR(F3179&lt;&gt;0,G3179&lt;&gt;0,H3179&lt;&gt;0,I3179&lt;&gt;0)*(F3179 + (F3179 = 0))*(G3179 + (G3179 = 0))*(H3179 + (H3179 = 0))*(I3179 + (I3179 = 0))</f>
        <v>0</v>
      </c>
      <c r="K3179" s="20"/>
      <c r="L3179" s="20"/>
      <c r="M3179" s="48"/>
    </row>
    <row r="3180" spans="1:13" x14ac:dyDescent="0.25">
      <c r="A3180" s="20"/>
      <c r="B3180" s="20"/>
      <c r="C3180" s="20"/>
      <c r="D3180" s="23"/>
      <c r="E3180" s="18" t="s">
        <v>799</v>
      </c>
      <c r="F3180" s="24">
        <v>4</v>
      </c>
      <c r="G3180" s="25">
        <v>0.2</v>
      </c>
      <c r="H3180" s="25">
        <v>0</v>
      </c>
      <c r="I3180" s="25">
        <v>0</v>
      </c>
      <c r="J3180" s="22">
        <f>OR(F3180&lt;&gt;0,G3180&lt;&gt;0,H3180&lt;&gt;0,I3180&lt;&gt;0)*(F3180 + (F3180 = 0))*(G3180 + (G3180 = 0))*(H3180 + (H3180 = 0))*(I3180 + (I3180 = 0))</f>
        <v>0.8</v>
      </c>
      <c r="K3180" s="20"/>
      <c r="L3180" s="20"/>
      <c r="M3180" s="48"/>
    </row>
    <row r="3181" spans="1:13" x14ac:dyDescent="0.25">
      <c r="A3181" s="20"/>
      <c r="B3181" s="20"/>
      <c r="C3181" s="20"/>
      <c r="D3181" s="23"/>
      <c r="E3181" s="18" t="s">
        <v>800</v>
      </c>
      <c r="F3181" s="24">
        <v>4</v>
      </c>
      <c r="G3181" s="25">
        <v>0.92</v>
      </c>
      <c r="H3181" s="25">
        <v>0</v>
      </c>
      <c r="I3181" s="25">
        <v>0</v>
      </c>
      <c r="J3181" s="22">
        <f>OR(F3181&lt;&gt;0,G3181&lt;&gt;0,H3181&lt;&gt;0,I3181&lt;&gt;0)*(F3181 + (F3181 = 0))*(G3181 + (G3181 = 0))*(H3181 + (H3181 = 0))*(I3181 + (I3181 = 0))</f>
        <v>3.68</v>
      </c>
      <c r="K3181" s="20"/>
      <c r="L3181" s="20"/>
      <c r="M3181" s="48"/>
    </row>
    <row r="3182" spans="1:13" x14ac:dyDescent="0.25">
      <c r="A3182" s="20"/>
      <c r="B3182" s="20"/>
      <c r="C3182" s="20"/>
      <c r="D3182" s="23"/>
      <c r="E3182" s="20"/>
      <c r="F3182" s="20"/>
      <c r="G3182" s="20"/>
      <c r="H3182" s="20"/>
      <c r="I3182" s="20"/>
      <c r="J3182" s="26" t="s">
        <v>111</v>
      </c>
      <c r="K3182" s="27">
        <f>SUM(J3179:J3181)</f>
        <v>4.4800000000000004</v>
      </c>
      <c r="L3182" s="25">
        <v>22.34</v>
      </c>
      <c r="M3182" s="49">
        <f>ROUND(K3182*L3182,2)</f>
        <v>100.08</v>
      </c>
    </row>
    <row r="3183" spans="1:13" x14ac:dyDescent="0.25">
      <c r="A3183" s="29"/>
      <c r="B3183" s="29"/>
      <c r="C3183" s="29"/>
      <c r="D3183" s="30"/>
      <c r="E3183" s="29"/>
      <c r="F3183" s="29"/>
      <c r="G3183" s="29"/>
      <c r="H3183" s="29"/>
      <c r="I3183" s="29"/>
      <c r="J3183" s="29"/>
      <c r="K3183" s="29"/>
      <c r="L3183" s="29"/>
      <c r="M3183" s="50"/>
    </row>
    <row r="3184" spans="1:13" x14ac:dyDescent="0.25">
      <c r="A3184" s="20"/>
      <c r="B3184" s="20"/>
      <c r="C3184" s="20"/>
      <c r="D3184" s="23"/>
      <c r="E3184" s="20"/>
      <c r="F3184" s="20"/>
      <c r="G3184" s="20"/>
      <c r="H3184" s="20"/>
      <c r="I3184" s="20"/>
      <c r="J3184" s="26" t="s">
        <v>801</v>
      </c>
      <c r="K3184" s="31">
        <v>1</v>
      </c>
      <c r="L3184" s="28">
        <f>M3155+M3160+M3165+M3171+M3177</f>
        <v>1867.54</v>
      </c>
      <c r="M3184" s="49">
        <f>ROUND(K3184*L3184,2)</f>
        <v>1867.54</v>
      </c>
    </row>
    <row r="3185" spans="1:13" x14ac:dyDescent="0.25">
      <c r="A3185" s="29"/>
      <c r="B3185" s="29"/>
      <c r="C3185" s="29"/>
      <c r="D3185" s="30"/>
      <c r="E3185" s="29"/>
      <c r="F3185" s="29"/>
      <c r="G3185" s="29"/>
      <c r="H3185" s="29"/>
      <c r="I3185" s="29"/>
      <c r="J3185" s="29"/>
      <c r="K3185" s="29"/>
      <c r="L3185" s="29"/>
      <c r="M3185" s="50"/>
    </row>
    <row r="3186" spans="1:13" x14ac:dyDescent="0.25">
      <c r="A3186" s="20"/>
      <c r="B3186" s="20"/>
      <c r="C3186" s="20"/>
      <c r="D3186" s="23"/>
      <c r="E3186" s="20"/>
      <c r="F3186" s="20"/>
      <c r="G3186" s="20"/>
      <c r="H3186" s="20"/>
      <c r="I3186" s="20"/>
      <c r="J3186" s="26" t="s">
        <v>802</v>
      </c>
      <c r="K3186" s="32">
        <v>1</v>
      </c>
      <c r="L3186" s="28">
        <f>M3154</f>
        <v>1867.54</v>
      </c>
      <c r="M3186" s="49">
        <f>ROUND(K3186*L3186,2)</f>
        <v>1867.54</v>
      </c>
    </row>
    <row r="3187" spans="1:13" x14ac:dyDescent="0.25">
      <c r="A3187" s="29"/>
      <c r="B3187" s="29"/>
      <c r="C3187" s="29"/>
      <c r="D3187" s="30"/>
      <c r="E3187" s="29"/>
      <c r="F3187" s="29"/>
      <c r="G3187" s="29"/>
      <c r="H3187" s="29"/>
      <c r="I3187" s="29"/>
      <c r="J3187" s="29"/>
      <c r="K3187" s="29"/>
      <c r="L3187" s="29"/>
      <c r="M3187" s="50"/>
    </row>
    <row r="3188" spans="1:13" collapsed="1" x14ac:dyDescent="0.25">
      <c r="A3188" s="7" t="s">
        <v>803</v>
      </c>
      <c r="B3188" s="7" t="s">
        <v>15</v>
      </c>
      <c r="C3188" s="7" t="s">
        <v>16</v>
      </c>
      <c r="D3188" s="8" t="s">
        <v>601</v>
      </c>
      <c r="E3188" s="9"/>
      <c r="F3188" s="9"/>
      <c r="G3188" s="9"/>
      <c r="H3188" s="9"/>
      <c r="I3188" s="9"/>
      <c r="J3188" s="9"/>
      <c r="K3188" s="10">
        <f>K3255</f>
        <v>1</v>
      </c>
      <c r="L3188" s="11">
        <f>L3255</f>
        <v>5006.3100000000004</v>
      </c>
      <c r="M3188" s="45">
        <f>M3255</f>
        <v>5006.3100000000004</v>
      </c>
    </row>
    <row r="3189" spans="1:13" x14ac:dyDescent="0.25">
      <c r="A3189" s="12" t="s">
        <v>804</v>
      </c>
      <c r="B3189" s="12" t="s">
        <v>15</v>
      </c>
      <c r="C3189" s="12" t="s">
        <v>16</v>
      </c>
      <c r="D3189" s="13" t="s">
        <v>19</v>
      </c>
      <c r="E3189" s="14"/>
      <c r="F3189" s="14"/>
      <c r="G3189" s="14"/>
      <c r="H3189" s="14"/>
      <c r="I3189" s="14"/>
      <c r="J3189" s="14"/>
      <c r="K3189" s="15">
        <f>K3253</f>
        <v>1</v>
      </c>
      <c r="L3189" s="16">
        <f>L3253</f>
        <v>5006.3100000000004</v>
      </c>
      <c r="M3189" s="46">
        <f>M3253</f>
        <v>5006.3100000000004</v>
      </c>
    </row>
    <row r="3190" spans="1:13" x14ac:dyDescent="0.25">
      <c r="A3190" s="17" t="s">
        <v>285</v>
      </c>
      <c r="B3190" s="18" t="s">
        <v>21</v>
      </c>
      <c r="C3190" s="18" t="s">
        <v>59</v>
      </c>
      <c r="D3190" s="19" t="s">
        <v>286</v>
      </c>
      <c r="E3190" s="20"/>
      <c r="F3190" s="20"/>
      <c r="G3190" s="20"/>
      <c r="H3190" s="20"/>
      <c r="I3190" s="20"/>
      <c r="J3190" s="20"/>
      <c r="K3190" s="21">
        <f>K3193</f>
        <v>0.15</v>
      </c>
      <c r="L3190" s="22">
        <f>L3193</f>
        <v>90</v>
      </c>
      <c r="M3190" s="47">
        <f>M3193</f>
        <v>13.5</v>
      </c>
    </row>
    <row r="3191" spans="1:13" ht="45" x14ac:dyDescent="0.25">
      <c r="A3191" s="20"/>
      <c r="B3191" s="20"/>
      <c r="C3191" s="20"/>
      <c r="D3191" s="19" t="s">
        <v>287</v>
      </c>
      <c r="E3191" s="20"/>
      <c r="F3191" s="20"/>
      <c r="G3191" s="20"/>
      <c r="H3191" s="20"/>
      <c r="I3191" s="20"/>
      <c r="J3191" s="20"/>
      <c r="K3191" s="20"/>
      <c r="L3191" s="20"/>
      <c r="M3191" s="48"/>
    </row>
    <row r="3192" spans="1:13" x14ac:dyDescent="0.25">
      <c r="A3192" s="20"/>
      <c r="B3192" s="20"/>
      <c r="C3192" s="20"/>
      <c r="D3192" s="23"/>
      <c r="E3192" s="18" t="s">
        <v>32</v>
      </c>
      <c r="F3192" s="24">
        <v>3</v>
      </c>
      <c r="G3192" s="25">
        <v>0.5</v>
      </c>
      <c r="H3192" s="25">
        <v>0.1</v>
      </c>
      <c r="I3192" s="25">
        <v>0</v>
      </c>
      <c r="J3192" s="22">
        <f>OR(F3192&lt;&gt;0,G3192&lt;&gt;0,H3192&lt;&gt;0,I3192&lt;&gt;0)*(F3192 + (F3192 = 0))*(G3192 + (G3192 = 0))*(H3192 + (H3192 = 0))*(I3192 + (I3192 = 0))</f>
        <v>0.15</v>
      </c>
      <c r="K3192" s="20"/>
      <c r="L3192" s="20"/>
      <c r="M3192" s="48"/>
    </row>
    <row r="3193" spans="1:13" x14ac:dyDescent="0.25">
      <c r="A3193" s="20"/>
      <c r="B3193" s="20"/>
      <c r="C3193" s="20"/>
      <c r="D3193" s="23"/>
      <c r="E3193" s="20"/>
      <c r="F3193" s="20"/>
      <c r="G3193" s="20"/>
      <c r="H3193" s="20"/>
      <c r="I3193" s="20"/>
      <c r="J3193" s="26" t="s">
        <v>291</v>
      </c>
      <c r="K3193" s="27">
        <f>J3192</f>
        <v>0.15</v>
      </c>
      <c r="L3193" s="25">
        <v>90</v>
      </c>
      <c r="M3193" s="49">
        <f>ROUND(K3193*L3193,2)</f>
        <v>13.5</v>
      </c>
    </row>
    <row r="3194" spans="1:13" x14ac:dyDescent="0.25">
      <c r="A3194" s="29"/>
      <c r="B3194" s="29"/>
      <c r="C3194" s="29"/>
      <c r="D3194" s="30"/>
      <c r="E3194" s="29"/>
      <c r="F3194" s="29"/>
      <c r="G3194" s="29"/>
      <c r="H3194" s="29"/>
      <c r="I3194" s="29"/>
      <c r="J3194" s="29"/>
      <c r="K3194" s="29"/>
      <c r="L3194" s="29"/>
      <c r="M3194" s="50"/>
    </row>
    <row r="3195" spans="1:13" ht="22.5" x14ac:dyDescent="0.25">
      <c r="A3195" s="17" t="s">
        <v>88</v>
      </c>
      <c r="B3195" s="18" t="s">
        <v>21</v>
      </c>
      <c r="C3195" s="18" t="s">
        <v>59</v>
      </c>
      <c r="D3195" s="19" t="s">
        <v>89</v>
      </c>
      <c r="E3195" s="20"/>
      <c r="F3195" s="20"/>
      <c r="G3195" s="20"/>
      <c r="H3195" s="20"/>
      <c r="I3195" s="20"/>
      <c r="J3195" s="20"/>
      <c r="K3195" s="21">
        <f>K3201</f>
        <v>0.63</v>
      </c>
      <c r="L3195" s="22">
        <f>L3201</f>
        <v>340.51</v>
      </c>
      <c r="M3195" s="47">
        <f>M3201</f>
        <v>214.52</v>
      </c>
    </row>
    <row r="3196" spans="1:13" ht="78.75" x14ac:dyDescent="0.25">
      <c r="A3196" s="20"/>
      <c r="B3196" s="20"/>
      <c r="C3196" s="20"/>
      <c r="D3196" s="19" t="s">
        <v>90</v>
      </c>
      <c r="E3196" s="20"/>
      <c r="F3196" s="20"/>
      <c r="G3196" s="20"/>
      <c r="H3196" s="20"/>
      <c r="I3196" s="20"/>
      <c r="J3196" s="20"/>
      <c r="K3196" s="20"/>
      <c r="L3196" s="20"/>
      <c r="M3196" s="48"/>
    </row>
    <row r="3197" spans="1:13" x14ac:dyDescent="0.25">
      <c r="A3197" s="20"/>
      <c r="B3197" s="20"/>
      <c r="C3197" s="20"/>
      <c r="D3197" s="23"/>
      <c r="E3197" s="18" t="s">
        <v>32</v>
      </c>
      <c r="F3197" s="24">
        <v>3</v>
      </c>
      <c r="G3197" s="25">
        <v>0.5</v>
      </c>
      <c r="H3197" s="25">
        <v>0.1</v>
      </c>
      <c r="I3197" s="25">
        <v>0</v>
      </c>
      <c r="J3197" s="22">
        <f>OR(F3197&lt;&gt;0,G3197&lt;&gt;0,H3197&lt;&gt;0,I3197&lt;&gt;0)*(F3197 + (F3197 = 0))*(G3197 + (G3197 = 0))*(H3197 + (H3197 = 0))*(I3197 + (I3197 = 0))</f>
        <v>0.15</v>
      </c>
      <c r="K3197" s="20"/>
      <c r="L3197" s="20"/>
      <c r="M3197" s="48"/>
    </row>
    <row r="3198" spans="1:13" x14ac:dyDescent="0.25">
      <c r="A3198" s="20"/>
      <c r="B3198" s="20"/>
      <c r="C3198" s="20"/>
      <c r="D3198" s="23"/>
      <c r="E3198" s="18" t="s">
        <v>326</v>
      </c>
      <c r="F3198" s="24"/>
      <c r="G3198" s="25"/>
      <c r="H3198" s="25"/>
      <c r="I3198" s="25"/>
      <c r="J3198" s="22">
        <f>OR(F3198&lt;&gt;0,G3198&lt;&gt;0,H3198&lt;&gt;0,I3198&lt;&gt;0)*(F3198 + (F3198 = 0))*(G3198 + (G3198 = 0))*(H3198 + (H3198 = 0))*(I3198 + (I3198 = 0))</f>
        <v>0</v>
      </c>
      <c r="K3198" s="20"/>
      <c r="L3198" s="20"/>
      <c r="M3198" s="48"/>
    </row>
    <row r="3199" spans="1:13" x14ac:dyDescent="0.25">
      <c r="A3199" s="20"/>
      <c r="B3199" s="20"/>
      <c r="C3199" s="20"/>
      <c r="D3199" s="23"/>
      <c r="E3199" s="18" t="s">
        <v>805</v>
      </c>
      <c r="F3199" s="24">
        <v>1</v>
      </c>
      <c r="G3199" s="25">
        <v>0.68</v>
      </c>
      <c r="H3199" s="25">
        <v>0.65</v>
      </c>
      <c r="I3199" s="25">
        <v>0</v>
      </c>
      <c r="J3199" s="22">
        <f>OR(F3199&lt;&gt;0,G3199&lt;&gt;0,H3199&lt;&gt;0,I3199&lt;&gt;0)*(F3199 + (F3199 = 0))*(G3199 + (G3199 = 0))*(H3199 + (H3199 = 0))*(I3199 + (I3199 = 0))</f>
        <v>0.44</v>
      </c>
      <c r="K3199" s="20"/>
      <c r="L3199" s="20"/>
      <c r="M3199" s="48"/>
    </row>
    <row r="3200" spans="1:13" x14ac:dyDescent="0.25">
      <c r="A3200" s="20"/>
      <c r="B3200" s="20"/>
      <c r="C3200" s="20"/>
      <c r="D3200" s="23"/>
      <c r="E3200" s="18" t="s">
        <v>806</v>
      </c>
      <c r="F3200" s="24">
        <v>1</v>
      </c>
      <c r="G3200" s="25">
        <v>0.38</v>
      </c>
      <c r="H3200" s="25">
        <v>0.1</v>
      </c>
      <c r="I3200" s="25">
        <v>0</v>
      </c>
      <c r="J3200" s="22">
        <f>OR(F3200&lt;&gt;0,G3200&lt;&gt;0,H3200&lt;&gt;0,I3200&lt;&gt;0)*(F3200 + (F3200 = 0))*(G3200 + (G3200 = 0))*(H3200 + (H3200 = 0))*(I3200 + (I3200 = 0))</f>
        <v>0.04</v>
      </c>
      <c r="K3200" s="20"/>
      <c r="L3200" s="20"/>
      <c r="M3200" s="48"/>
    </row>
    <row r="3201" spans="1:13" x14ac:dyDescent="0.25">
      <c r="A3201" s="20"/>
      <c r="B3201" s="20"/>
      <c r="C3201" s="20"/>
      <c r="D3201" s="23"/>
      <c r="E3201" s="20"/>
      <c r="F3201" s="20"/>
      <c r="G3201" s="20"/>
      <c r="H3201" s="20"/>
      <c r="I3201" s="20"/>
      <c r="J3201" s="26" t="s">
        <v>92</v>
      </c>
      <c r="K3201" s="27">
        <f>SUM(J3197:J3200)</f>
        <v>0.63</v>
      </c>
      <c r="L3201" s="25">
        <v>340.51</v>
      </c>
      <c r="M3201" s="49">
        <f>ROUND(K3201*L3201,2)</f>
        <v>214.52</v>
      </c>
    </row>
    <row r="3202" spans="1:13" x14ac:dyDescent="0.25">
      <c r="A3202" s="29"/>
      <c r="B3202" s="29"/>
      <c r="C3202" s="29"/>
      <c r="D3202" s="30"/>
      <c r="E3202" s="29"/>
      <c r="F3202" s="29"/>
      <c r="G3202" s="29"/>
      <c r="H3202" s="29"/>
      <c r="I3202" s="29"/>
      <c r="J3202" s="29"/>
      <c r="K3202" s="29"/>
      <c r="L3202" s="29"/>
      <c r="M3202" s="50"/>
    </row>
    <row r="3203" spans="1:13" x14ac:dyDescent="0.25">
      <c r="A3203" s="17" t="s">
        <v>409</v>
      </c>
      <c r="B3203" s="18" t="s">
        <v>21</v>
      </c>
      <c r="C3203" s="18" t="s">
        <v>29</v>
      </c>
      <c r="D3203" s="19" t="s">
        <v>410</v>
      </c>
      <c r="E3203" s="20"/>
      <c r="F3203" s="20"/>
      <c r="G3203" s="20"/>
      <c r="H3203" s="20"/>
      <c r="I3203" s="20"/>
      <c r="J3203" s="20"/>
      <c r="K3203" s="21">
        <f>K3206</f>
        <v>76</v>
      </c>
      <c r="L3203" s="22">
        <f>L3206</f>
        <v>10.55</v>
      </c>
      <c r="M3203" s="47">
        <f>M3206</f>
        <v>801.8</v>
      </c>
    </row>
    <row r="3204" spans="1:13" ht="45" x14ac:dyDescent="0.25">
      <c r="A3204" s="20"/>
      <c r="B3204" s="20"/>
      <c r="C3204" s="20"/>
      <c r="D3204" s="19" t="s">
        <v>411</v>
      </c>
      <c r="E3204" s="20"/>
      <c r="F3204" s="20"/>
      <c r="G3204" s="20"/>
      <c r="H3204" s="20"/>
      <c r="I3204" s="20"/>
      <c r="J3204" s="20"/>
      <c r="K3204" s="20"/>
      <c r="L3204" s="20"/>
      <c r="M3204" s="48"/>
    </row>
    <row r="3205" spans="1:13" x14ac:dyDescent="0.25">
      <c r="A3205" s="20"/>
      <c r="B3205" s="20"/>
      <c r="C3205" s="20"/>
      <c r="D3205" s="23"/>
      <c r="E3205" s="18" t="s">
        <v>42</v>
      </c>
      <c r="F3205" s="24">
        <v>1</v>
      </c>
      <c r="G3205" s="25">
        <v>76</v>
      </c>
      <c r="H3205" s="25">
        <v>0</v>
      </c>
      <c r="I3205" s="25">
        <v>0</v>
      </c>
      <c r="J3205" s="22">
        <f>OR(F3205&lt;&gt;0,G3205&lt;&gt;0,H3205&lt;&gt;0,I3205&lt;&gt;0)*(F3205 + (F3205 = 0))*(G3205 + (G3205 = 0))*(H3205 + (H3205 = 0))*(I3205 + (I3205 = 0))</f>
        <v>76</v>
      </c>
      <c r="K3205" s="20"/>
      <c r="L3205" s="20"/>
      <c r="M3205" s="48"/>
    </row>
    <row r="3206" spans="1:13" x14ac:dyDescent="0.25">
      <c r="A3206" s="20"/>
      <c r="B3206" s="20"/>
      <c r="C3206" s="20"/>
      <c r="D3206" s="23"/>
      <c r="E3206" s="20"/>
      <c r="F3206" s="20"/>
      <c r="G3206" s="20"/>
      <c r="H3206" s="20"/>
      <c r="I3206" s="20"/>
      <c r="J3206" s="26" t="s">
        <v>413</v>
      </c>
      <c r="K3206" s="27">
        <f>J3205</f>
        <v>76</v>
      </c>
      <c r="L3206" s="25">
        <v>10.55</v>
      </c>
      <c r="M3206" s="49">
        <f>ROUND(K3206*L3206,2)</f>
        <v>801.8</v>
      </c>
    </row>
    <row r="3207" spans="1:13" x14ac:dyDescent="0.25">
      <c r="A3207" s="29"/>
      <c r="B3207" s="29"/>
      <c r="C3207" s="29"/>
      <c r="D3207" s="30"/>
      <c r="E3207" s="29"/>
      <c r="F3207" s="29"/>
      <c r="G3207" s="29"/>
      <c r="H3207" s="29"/>
      <c r="I3207" s="29"/>
      <c r="J3207" s="29"/>
      <c r="K3207" s="29"/>
      <c r="L3207" s="29"/>
      <c r="M3207" s="50"/>
    </row>
    <row r="3208" spans="1:13" x14ac:dyDescent="0.25">
      <c r="A3208" s="17" t="s">
        <v>210</v>
      </c>
      <c r="B3208" s="18" t="s">
        <v>21</v>
      </c>
      <c r="C3208" s="18" t="s">
        <v>29</v>
      </c>
      <c r="D3208" s="19" t="s">
        <v>211</v>
      </c>
      <c r="E3208" s="20"/>
      <c r="F3208" s="20"/>
      <c r="G3208" s="20"/>
      <c r="H3208" s="20"/>
      <c r="I3208" s="20"/>
      <c r="J3208" s="20"/>
      <c r="K3208" s="21">
        <f>K3211</f>
        <v>76</v>
      </c>
      <c r="L3208" s="22">
        <f>L3211</f>
        <v>35.99</v>
      </c>
      <c r="M3208" s="47">
        <f>M3211</f>
        <v>2735.24</v>
      </c>
    </row>
    <row r="3209" spans="1:13" ht="56.25" x14ac:dyDescent="0.25">
      <c r="A3209" s="20"/>
      <c r="B3209" s="20"/>
      <c r="C3209" s="20"/>
      <c r="D3209" s="19" t="s">
        <v>212</v>
      </c>
      <c r="E3209" s="20"/>
      <c r="F3209" s="20"/>
      <c r="G3209" s="20"/>
      <c r="H3209" s="20"/>
      <c r="I3209" s="20"/>
      <c r="J3209" s="20"/>
      <c r="K3209" s="20"/>
      <c r="L3209" s="20"/>
      <c r="M3209" s="48"/>
    </row>
    <row r="3210" spans="1:13" x14ac:dyDescent="0.25">
      <c r="A3210" s="20"/>
      <c r="B3210" s="20"/>
      <c r="C3210" s="20"/>
      <c r="D3210" s="23"/>
      <c r="E3210" s="18" t="s">
        <v>42</v>
      </c>
      <c r="F3210" s="24">
        <v>1</v>
      </c>
      <c r="G3210" s="25">
        <v>76</v>
      </c>
      <c r="H3210" s="25">
        <v>0</v>
      </c>
      <c r="I3210" s="25">
        <v>0</v>
      </c>
      <c r="J3210" s="22">
        <f>OR(F3210&lt;&gt;0,G3210&lt;&gt;0,H3210&lt;&gt;0,I3210&lt;&gt;0)*(F3210 + (F3210 = 0))*(G3210 + (G3210 = 0))*(H3210 + (H3210 = 0))*(I3210 + (I3210 = 0))</f>
        <v>76</v>
      </c>
      <c r="K3210" s="20"/>
      <c r="L3210" s="20"/>
      <c r="M3210" s="48"/>
    </row>
    <row r="3211" spans="1:13" x14ac:dyDescent="0.25">
      <c r="A3211" s="20"/>
      <c r="B3211" s="20"/>
      <c r="C3211" s="20"/>
      <c r="D3211" s="23"/>
      <c r="E3211" s="20"/>
      <c r="F3211" s="20"/>
      <c r="G3211" s="20"/>
      <c r="H3211" s="20"/>
      <c r="I3211" s="20"/>
      <c r="J3211" s="26" t="s">
        <v>213</v>
      </c>
      <c r="K3211" s="27">
        <f>J3210</f>
        <v>76</v>
      </c>
      <c r="L3211" s="25">
        <v>35.99</v>
      </c>
      <c r="M3211" s="49">
        <f>ROUND(K3211*L3211,2)</f>
        <v>2735.24</v>
      </c>
    </row>
    <row r="3212" spans="1:13" x14ac:dyDescent="0.25">
      <c r="A3212" s="29"/>
      <c r="B3212" s="29"/>
      <c r="C3212" s="29"/>
      <c r="D3212" s="30"/>
      <c r="E3212" s="29"/>
      <c r="F3212" s="29"/>
      <c r="G3212" s="29"/>
      <c r="H3212" s="29"/>
      <c r="I3212" s="29"/>
      <c r="J3212" s="29"/>
      <c r="K3212" s="29"/>
      <c r="L3212" s="29"/>
      <c r="M3212" s="50"/>
    </row>
    <row r="3213" spans="1:13" x14ac:dyDescent="0.25">
      <c r="A3213" s="17" t="s">
        <v>481</v>
      </c>
      <c r="B3213" s="18" t="s">
        <v>21</v>
      </c>
      <c r="C3213" s="18" t="s">
        <v>29</v>
      </c>
      <c r="D3213" s="19" t="s">
        <v>482</v>
      </c>
      <c r="E3213" s="20"/>
      <c r="F3213" s="20"/>
      <c r="G3213" s="20"/>
      <c r="H3213" s="20"/>
      <c r="I3213" s="20"/>
      <c r="J3213" s="20"/>
      <c r="K3213" s="21">
        <f>K3216</f>
        <v>4</v>
      </c>
      <c r="L3213" s="22">
        <f>L3216</f>
        <v>35</v>
      </c>
      <c r="M3213" s="47">
        <f>M3216</f>
        <v>140</v>
      </c>
    </row>
    <row r="3214" spans="1:13" ht="33.75" x14ac:dyDescent="0.25">
      <c r="A3214" s="20"/>
      <c r="B3214" s="20"/>
      <c r="C3214" s="20"/>
      <c r="D3214" s="19" t="s">
        <v>483</v>
      </c>
      <c r="E3214" s="20"/>
      <c r="F3214" s="20"/>
      <c r="G3214" s="20"/>
      <c r="H3214" s="20"/>
      <c r="I3214" s="20"/>
      <c r="J3214" s="20"/>
      <c r="K3214" s="20"/>
      <c r="L3214" s="20"/>
      <c r="M3214" s="48"/>
    </row>
    <row r="3215" spans="1:13" x14ac:dyDescent="0.25">
      <c r="A3215" s="20"/>
      <c r="B3215" s="20"/>
      <c r="C3215" s="20"/>
      <c r="D3215" s="23"/>
      <c r="E3215" s="18" t="s">
        <v>280</v>
      </c>
      <c r="F3215" s="24">
        <v>4</v>
      </c>
      <c r="G3215" s="25">
        <v>1</v>
      </c>
      <c r="H3215" s="25">
        <v>0</v>
      </c>
      <c r="I3215" s="25">
        <v>0</v>
      </c>
      <c r="J3215" s="22">
        <f>OR(F3215&lt;&gt;0,G3215&lt;&gt;0,H3215&lt;&gt;0,I3215&lt;&gt;0)*(F3215 + (F3215 = 0))*(G3215 + (G3215 = 0))*(H3215 + (H3215 = 0))*(I3215 + (I3215 = 0))</f>
        <v>4</v>
      </c>
      <c r="K3215" s="20"/>
      <c r="L3215" s="20"/>
      <c r="M3215" s="48"/>
    </row>
    <row r="3216" spans="1:13" x14ac:dyDescent="0.25">
      <c r="A3216" s="20"/>
      <c r="B3216" s="20"/>
      <c r="C3216" s="20"/>
      <c r="D3216" s="23"/>
      <c r="E3216" s="20"/>
      <c r="F3216" s="20"/>
      <c r="G3216" s="20"/>
      <c r="H3216" s="20"/>
      <c r="I3216" s="20"/>
      <c r="J3216" s="26" t="s">
        <v>484</v>
      </c>
      <c r="K3216" s="27">
        <f>J3215</f>
        <v>4</v>
      </c>
      <c r="L3216" s="25">
        <v>35</v>
      </c>
      <c r="M3216" s="49">
        <f>ROUND(K3216*L3216,2)</f>
        <v>140</v>
      </c>
    </row>
    <row r="3217" spans="1:13" x14ac:dyDescent="0.25">
      <c r="A3217" s="29"/>
      <c r="B3217" s="29"/>
      <c r="C3217" s="29"/>
      <c r="D3217" s="30"/>
      <c r="E3217" s="29"/>
      <c r="F3217" s="29"/>
      <c r="G3217" s="29"/>
      <c r="H3217" s="29"/>
      <c r="I3217" s="29"/>
      <c r="J3217" s="29"/>
      <c r="K3217" s="29"/>
      <c r="L3217" s="29"/>
      <c r="M3217" s="50"/>
    </row>
    <row r="3218" spans="1:13" x14ac:dyDescent="0.25">
      <c r="A3218" s="17" t="s">
        <v>471</v>
      </c>
      <c r="B3218" s="18" t="s">
        <v>21</v>
      </c>
      <c r="C3218" s="18" t="s">
        <v>113</v>
      </c>
      <c r="D3218" s="19" t="s">
        <v>472</v>
      </c>
      <c r="E3218" s="20"/>
      <c r="F3218" s="20"/>
      <c r="G3218" s="20"/>
      <c r="H3218" s="20"/>
      <c r="I3218" s="20"/>
      <c r="J3218" s="20"/>
      <c r="K3218" s="21">
        <f>K3221</f>
        <v>3</v>
      </c>
      <c r="L3218" s="22">
        <f>L3221</f>
        <v>20</v>
      </c>
      <c r="M3218" s="47">
        <f>M3221</f>
        <v>60</v>
      </c>
    </row>
    <row r="3219" spans="1:13" ht="22.5" x14ac:dyDescent="0.25">
      <c r="A3219" s="20"/>
      <c r="B3219" s="20"/>
      <c r="C3219" s="20"/>
      <c r="D3219" s="19" t="s">
        <v>473</v>
      </c>
      <c r="E3219" s="20"/>
      <c r="F3219" s="20"/>
      <c r="G3219" s="20"/>
      <c r="H3219" s="20"/>
      <c r="I3219" s="20"/>
      <c r="J3219" s="20"/>
      <c r="K3219" s="20"/>
      <c r="L3219" s="20"/>
      <c r="M3219" s="48"/>
    </row>
    <row r="3220" spans="1:13" x14ac:dyDescent="0.25">
      <c r="A3220" s="20"/>
      <c r="B3220" s="20"/>
      <c r="C3220" s="20"/>
      <c r="D3220" s="23"/>
      <c r="E3220" s="18" t="s">
        <v>280</v>
      </c>
      <c r="F3220" s="24">
        <v>3</v>
      </c>
      <c r="G3220" s="25">
        <v>0</v>
      </c>
      <c r="H3220" s="25">
        <v>0</v>
      </c>
      <c r="I3220" s="25">
        <v>0</v>
      </c>
      <c r="J3220" s="22">
        <f>OR(F3220&lt;&gt;0,G3220&lt;&gt;0,H3220&lt;&gt;0,I3220&lt;&gt;0)*(F3220 + (F3220 = 0))*(G3220 + (G3220 = 0))*(H3220 + (H3220 = 0))*(I3220 + (I3220 = 0))</f>
        <v>3</v>
      </c>
      <c r="K3220" s="20"/>
      <c r="L3220" s="20"/>
      <c r="M3220" s="48"/>
    </row>
    <row r="3221" spans="1:13" x14ac:dyDescent="0.25">
      <c r="A3221" s="20"/>
      <c r="B3221" s="20"/>
      <c r="C3221" s="20"/>
      <c r="D3221" s="23"/>
      <c r="E3221" s="20"/>
      <c r="F3221" s="20"/>
      <c r="G3221" s="20"/>
      <c r="H3221" s="20"/>
      <c r="I3221" s="20"/>
      <c r="J3221" s="26" t="s">
        <v>475</v>
      </c>
      <c r="K3221" s="27">
        <f>J3220</f>
        <v>3</v>
      </c>
      <c r="L3221" s="25">
        <v>20</v>
      </c>
      <c r="M3221" s="49">
        <f>ROUND(K3221*L3221,2)</f>
        <v>60</v>
      </c>
    </row>
    <row r="3222" spans="1:13" x14ac:dyDescent="0.25">
      <c r="A3222" s="29"/>
      <c r="B3222" s="29"/>
      <c r="C3222" s="29"/>
      <c r="D3222" s="30"/>
      <c r="E3222" s="29"/>
      <c r="F3222" s="29"/>
      <c r="G3222" s="29"/>
      <c r="H3222" s="29"/>
      <c r="I3222" s="29"/>
      <c r="J3222" s="29"/>
      <c r="K3222" s="29"/>
      <c r="L3222" s="29"/>
      <c r="M3222" s="50"/>
    </row>
    <row r="3223" spans="1:13" x14ac:dyDescent="0.25">
      <c r="A3223" s="17" t="s">
        <v>39</v>
      </c>
      <c r="B3223" s="18" t="s">
        <v>21</v>
      </c>
      <c r="C3223" s="18" t="s">
        <v>29</v>
      </c>
      <c r="D3223" s="19" t="s">
        <v>40</v>
      </c>
      <c r="E3223" s="20"/>
      <c r="F3223" s="20"/>
      <c r="G3223" s="20"/>
      <c r="H3223" s="20"/>
      <c r="I3223" s="20"/>
      <c r="J3223" s="20"/>
      <c r="K3223" s="21">
        <f>K3226</f>
        <v>2.4</v>
      </c>
      <c r="L3223" s="22">
        <f>L3226</f>
        <v>41.15</v>
      </c>
      <c r="M3223" s="47">
        <f>M3226</f>
        <v>98.76</v>
      </c>
    </row>
    <row r="3224" spans="1:13" ht="45" x14ac:dyDescent="0.25">
      <c r="A3224" s="20"/>
      <c r="B3224" s="20"/>
      <c r="C3224" s="20"/>
      <c r="D3224" s="19" t="s">
        <v>41</v>
      </c>
      <c r="E3224" s="20"/>
      <c r="F3224" s="20"/>
      <c r="G3224" s="20"/>
      <c r="H3224" s="20"/>
      <c r="I3224" s="20"/>
      <c r="J3224" s="20"/>
      <c r="K3224" s="20"/>
      <c r="L3224" s="20"/>
      <c r="M3224" s="48"/>
    </row>
    <row r="3225" spans="1:13" x14ac:dyDescent="0.25">
      <c r="A3225" s="20"/>
      <c r="B3225" s="20"/>
      <c r="C3225" s="20"/>
      <c r="D3225" s="23"/>
      <c r="E3225" s="18" t="s">
        <v>499</v>
      </c>
      <c r="F3225" s="24">
        <v>2.4</v>
      </c>
      <c r="G3225" s="25">
        <v>0</v>
      </c>
      <c r="H3225" s="25">
        <v>0</v>
      </c>
      <c r="I3225" s="25">
        <v>0</v>
      </c>
      <c r="J3225" s="22">
        <f>OR(F3225&lt;&gt;0,G3225&lt;&gt;0,H3225&lt;&gt;0,I3225&lt;&gt;0)*(F3225 + (F3225 = 0))*(G3225 + (G3225 = 0))*(H3225 + (H3225 = 0))*(I3225 + (I3225 = 0))</f>
        <v>2.4</v>
      </c>
      <c r="K3225" s="20"/>
      <c r="L3225" s="20"/>
      <c r="M3225" s="48"/>
    </row>
    <row r="3226" spans="1:13" x14ac:dyDescent="0.25">
      <c r="A3226" s="20"/>
      <c r="B3226" s="20"/>
      <c r="C3226" s="20"/>
      <c r="D3226" s="23"/>
      <c r="E3226" s="20"/>
      <c r="F3226" s="20"/>
      <c r="G3226" s="20"/>
      <c r="H3226" s="20"/>
      <c r="I3226" s="20"/>
      <c r="J3226" s="26" t="s">
        <v>48</v>
      </c>
      <c r="K3226" s="27">
        <f>J3225</f>
        <v>2.4</v>
      </c>
      <c r="L3226" s="25">
        <v>41.15</v>
      </c>
      <c r="M3226" s="49">
        <f>ROUND(K3226*L3226,2)</f>
        <v>98.76</v>
      </c>
    </row>
    <row r="3227" spans="1:13" x14ac:dyDescent="0.25">
      <c r="A3227" s="29"/>
      <c r="B3227" s="29"/>
      <c r="C3227" s="29"/>
      <c r="D3227" s="30"/>
      <c r="E3227" s="29"/>
      <c r="F3227" s="29"/>
      <c r="G3227" s="29"/>
      <c r="H3227" s="29"/>
      <c r="I3227" s="29"/>
      <c r="J3227" s="29"/>
      <c r="K3227" s="29"/>
      <c r="L3227" s="29"/>
      <c r="M3227" s="50"/>
    </row>
    <row r="3228" spans="1:13" x14ac:dyDescent="0.25">
      <c r="A3228" s="17" t="s">
        <v>49</v>
      </c>
      <c r="B3228" s="18" t="s">
        <v>21</v>
      </c>
      <c r="C3228" s="18" t="s">
        <v>29</v>
      </c>
      <c r="D3228" s="19" t="s">
        <v>50</v>
      </c>
      <c r="E3228" s="20"/>
      <c r="F3228" s="20"/>
      <c r="G3228" s="20"/>
      <c r="H3228" s="20"/>
      <c r="I3228" s="20"/>
      <c r="J3228" s="20"/>
      <c r="K3228" s="21">
        <f>K3231</f>
        <v>2.4</v>
      </c>
      <c r="L3228" s="22">
        <f>L3231</f>
        <v>217.15</v>
      </c>
      <c r="M3228" s="47">
        <f>M3231</f>
        <v>521.16</v>
      </c>
    </row>
    <row r="3229" spans="1:13" ht="45" x14ac:dyDescent="0.25">
      <c r="A3229" s="20"/>
      <c r="B3229" s="20"/>
      <c r="C3229" s="20"/>
      <c r="D3229" s="19" t="s">
        <v>51</v>
      </c>
      <c r="E3229" s="20"/>
      <c r="F3229" s="20"/>
      <c r="G3229" s="20"/>
      <c r="H3229" s="20"/>
      <c r="I3229" s="20"/>
      <c r="J3229" s="20"/>
      <c r="K3229" s="20"/>
      <c r="L3229" s="20"/>
      <c r="M3229" s="48"/>
    </row>
    <row r="3230" spans="1:13" x14ac:dyDescent="0.25">
      <c r="A3230" s="20"/>
      <c r="B3230" s="20"/>
      <c r="C3230" s="20"/>
      <c r="D3230" s="23"/>
      <c r="E3230" s="18" t="s">
        <v>499</v>
      </c>
      <c r="F3230" s="24">
        <v>1</v>
      </c>
      <c r="G3230" s="25">
        <v>2.4</v>
      </c>
      <c r="H3230" s="25">
        <v>0</v>
      </c>
      <c r="I3230" s="25">
        <v>0</v>
      </c>
      <c r="J3230" s="22">
        <f>OR(F3230&lt;&gt;0,G3230&lt;&gt;0,H3230&lt;&gt;0,I3230&lt;&gt;0)*(F3230 + (F3230 = 0))*(G3230 + (G3230 = 0))*(H3230 + (H3230 = 0))*(I3230 + (I3230 = 0))</f>
        <v>2.4</v>
      </c>
      <c r="K3230" s="20"/>
      <c r="L3230" s="20"/>
      <c r="M3230" s="48"/>
    </row>
    <row r="3231" spans="1:13" x14ac:dyDescent="0.25">
      <c r="A3231" s="20"/>
      <c r="B3231" s="20"/>
      <c r="C3231" s="20"/>
      <c r="D3231" s="23"/>
      <c r="E3231" s="20"/>
      <c r="F3231" s="20"/>
      <c r="G3231" s="20"/>
      <c r="H3231" s="20"/>
      <c r="I3231" s="20"/>
      <c r="J3231" s="26" t="s">
        <v>52</v>
      </c>
      <c r="K3231" s="27">
        <f>J3230</f>
        <v>2.4</v>
      </c>
      <c r="L3231" s="25">
        <v>217.15</v>
      </c>
      <c r="M3231" s="49">
        <f>ROUND(K3231*L3231,2)</f>
        <v>521.16</v>
      </c>
    </row>
    <row r="3232" spans="1:13" x14ac:dyDescent="0.25">
      <c r="A3232" s="29"/>
      <c r="B3232" s="29"/>
      <c r="C3232" s="29"/>
      <c r="D3232" s="30"/>
      <c r="E3232" s="29"/>
      <c r="F3232" s="29"/>
      <c r="G3232" s="29"/>
      <c r="H3232" s="29"/>
      <c r="I3232" s="29"/>
      <c r="J3232" s="29"/>
      <c r="K3232" s="29"/>
      <c r="L3232" s="29"/>
      <c r="M3232" s="50"/>
    </row>
    <row r="3233" spans="1:13" x14ac:dyDescent="0.25">
      <c r="A3233" s="17" t="s">
        <v>445</v>
      </c>
      <c r="B3233" s="18" t="s">
        <v>21</v>
      </c>
      <c r="C3233" s="18" t="s">
        <v>113</v>
      </c>
      <c r="D3233" s="19" t="s">
        <v>446</v>
      </c>
      <c r="E3233" s="20"/>
      <c r="F3233" s="20"/>
      <c r="G3233" s="20"/>
      <c r="H3233" s="20"/>
      <c r="I3233" s="20"/>
      <c r="J3233" s="20"/>
      <c r="K3233" s="21">
        <f>K3236</f>
        <v>2</v>
      </c>
      <c r="L3233" s="22">
        <f>L3236</f>
        <v>46.99</v>
      </c>
      <c r="M3233" s="47">
        <f>M3236</f>
        <v>93.98</v>
      </c>
    </row>
    <row r="3234" spans="1:13" ht="33.75" x14ac:dyDescent="0.25">
      <c r="A3234" s="20"/>
      <c r="B3234" s="20"/>
      <c r="C3234" s="20"/>
      <c r="D3234" s="19" t="s">
        <v>447</v>
      </c>
      <c r="E3234" s="20"/>
      <c r="F3234" s="20"/>
      <c r="G3234" s="20"/>
      <c r="H3234" s="20"/>
      <c r="I3234" s="20"/>
      <c r="J3234" s="20"/>
      <c r="K3234" s="20"/>
      <c r="L3234" s="20"/>
      <c r="M3234" s="48"/>
    </row>
    <row r="3235" spans="1:13" x14ac:dyDescent="0.25">
      <c r="A3235" s="20"/>
      <c r="B3235" s="20"/>
      <c r="C3235" s="20"/>
      <c r="D3235" s="23"/>
      <c r="E3235" s="18" t="s">
        <v>326</v>
      </c>
      <c r="F3235" s="24">
        <v>2</v>
      </c>
      <c r="G3235" s="25">
        <v>0</v>
      </c>
      <c r="H3235" s="25">
        <v>0</v>
      </c>
      <c r="I3235" s="25">
        <v>0</v>
      </c>
      <c r="J3235" s="22">
        <f>OR(F3235&lt;&gt;0,G3235&lt;&gt;0,H3235&lt;&gt;0,I3235&lt;&gt;0)*(F3235 + (F3235 = 0))*(G3235 + (G3235 = 0))*(H3235 + (H3235 = 0))*(I3235 + (I3235 = 0))</f>
        <v>2</v>
      </c>
      <c r="K3235" s="20"/>
      <c r="L3235" s="20"/>
      <c r="M3235" s="48"/>
    </row>
    <row r="3236" spans="1:13" x14ac:dyDescent="0.25">
      <c r="A3236" s="20"/>
      <c r="B3236" s="20"/>
      <c r="C3236" s="20"/>
      <c r="D3236" s="23"/>
      <c r="E3236" s="20"/>
      <c r="F3236" s="20"/>
      <c r="G3236" s="20"/>
      <c r="H3236" s="20"/>
      <c r="I3236" s="20"/>
      <c r="J3236" s="26" t="s">
        <v>807</v>
      </c>
      <c r="K3236" s="27">
        <f>J3235</f>
        <v>2</v>
      </c>
      <c r="L3236" s="25">
        <v>46.99</v>
      </c>
      <c r="M3236" s="49">
        <f>ROUND(K3236*L3236,2)</f>
        <v>93.98</v>
      </c>
    </row>
    <row r="3237" spans="1:13" x14ac:dyDescent="0.25">
      <c r="A3237" s="29"/>
      <c r="B3237" s="29"/>
      <c r="C3237" s="29"/>
      <c r="D3237" s="30"/>
      <c r="E3237" s="29"/>
      <c r="F3237" s="29"/>
      <c r="G3237" s="29"/>
      <c r="H3237" s="29"/>
      <c r="I3237" s="29"/>
      <c r="J3237" s="29"/>
      <c r="K3237" s="29"/>
      <c r="L3237" s="29"/>
      <c r="M3237" s="50"/>
    </row>
    <row r="3238" spans="1:13" x14ac:dyDescent="0.25">
      <c r="A3238" s="17" t="s">
        <v>58</v>
      </c>
      <c r="B3238" s="18" t="s">
        <v>21</v>
      </c>
      <c r="C3238" s="18" t="s">
        <v>59</v>
      </c>
      <c r="D3238" s="19" t="s">
        <v>60</v>
      </c>
      <c r="E3238" s="20"/>
      <c r="F3238" s="20"/>
      <c r="G3238" s="20"/>
      <c r="H3238" s="20"/>
      <c r="I3238" s="20"/>
      <c r="J3238" s="20"/>
      <c r="K3238" s="21">
        <f>K3241</f>
        <v>0.62</v>
      </c>
      <c r="L3238" s="22">
        <f>L3241</f>
        <v>204.11</v>
      </c>
      <c r="M3238" s="47">
        <f>M3241</f>
        <v>126.55</v>
      </c>
    </row>
    <row r="3239" spans="1:13" ht="56.25" x14ac:dyDescent="0.25">
      <c r="A3239" s="20"/>
      <c r="B3239" s="20"/>
      <c r="C3239" s="20"/>
      <c r="D3239" s="19" t="s">
        <v>61</v>
      </c>
      <c r="E3239" s="20"/>
      <c r="F3239" s="20"/>
      <c r="G3239" s="20"/>
      <c r="H3239" s="20"/>
      <c r="I3239" s="20"/>
      <c r="J3239" s="20"/>
      <c r="K3239" s="20"/>
      <c r="L3239" s="20"/>
      <c r="M3239" s="48"/>
    </row>
    <row r="3240" spans="1:13" x14ac:dyDescent="0.25">
      <c r="A3240" s="20"/>
      <c r="B3240" s="20"/>
      <c r="C3240" s="20"/>
      <c r="D3240" s="23"/>
      <c r="E3240" s="18" t="s">
        <v>499</v>
      </c>
      <c r="F3240" s="24">
        <v>1</v>
      </c>
      <c r="G3240" s="25">
        <v>1.1000000000000001</v>
      </c>
      <c r="H3240" s="25">
        <v>0.56000000000000005</v>
      </c>
      <c r="I3240" s="25">
        <v>0</v>
      </c>
      <c r="J3240" s="22">
        <f>OR(F3240&lt;&gt;0,G3240&lt;&gt;0,H3240&lt;&gt;0,I3240&lt;&gt;0)*(F3240 + (F3240 = 0))*(G3240 + (G3240 = 0))*(H3240 + (H3240 = 0))*(I3240 + (I3240 = 0))</f>
        <v>0.62</v>
      </c>
      <c r="K3240" s="20"/>
      <c r="L3240" s="20"/>
      <c r="M3240" s="48"/>
    </row>
    <row r="3241" spans="1:13" x14ac:dyDescent="0.25">
      <c r="A3241" s="20"/>
      <c r="B3241" s="20"/>
      <c r="C3241" s="20"/>
      <c r="D3241" s="23"/>
      <c r="E3241" s="20"/>
      <c r="F3241" s="20"/>
      <c r="G3241" s="20"/>
      <c r="H3241" s="20"/>
      <c r="I3241" s="20"/>
      <c r="J3241" s="26" t="s">
        <v>62</v>
      </c>
      <c r="K3241" s="27">
        <f>J3240</f>
        <v>0.62</v>
      </c>
      <c r="L3241" s="25">
        <v>204.11</v>
      </c>
      <c r="M3241" s="49">
        <f>ROUND(K3241*L3241,2)</f>
        <v>126.55</v>
      </c>
    </row>
    <row r="3242" spans="1:13" x14ac:dyDescent="0.25">
      <c r="A3242" s="29"/>
      <c r="B3242" s="29"/>
      <c r="C3242" s="29"/>
      <c r="D3242" s="30"/>
      <c r="E3242" s="29"/>
      <c r="F3242" s="29"/>
      <c r="G3242" s="29"/>
      <c r="H3242" s="29"/>
      <c r="I3242" s="29"/>
      <c r="J3242" s="29"/>
      <c r="K3242" s="29"/>
      <c r="L3242" s="29"/>
      <c r="M3242" s="50"/>
    </row>
    <row r="3243" spans="1:13" x14ac:dyDescent="0.25">
      <c r="A3243" s="17" t="s">
        <v>63</v>
      </c>
      <c r="B3243" s="18" t="s">
        <v>21</v>
      </c>
      <c r="C3243" s="18" t="s">
        <v>64</v>
      </c>
      <c r="D3243" s="19" t="s">
        <v>65</v>
      </c>
      <c r="E3243" s="20"/>
      <c r="F3243" s="20"/>
      <c r="G3243" s="20"/>
      <c r="H3243" s="20"/>
      <c r="I3243" s="20"/>
      <c r="J3243" s="20"/>
      <c r="K3243" s="21">
        <f>K3246</f>
        <v>2</v>
      </c>
      <c r="L3243" s="22">
        <f>L3246</f>
        <v>49.5</v>
      </c>
      <c r="M3243" s="47">
        <f>M3246</f>
        <v>99</v>
      </c>
    </row>
    <row r="3244" spans="1:13" ht="33.75" x14ac:dyDescent="0.25">
      <c r="A3244" s="20"/>
      <c r="B3244" s="20"/>
      <c r="C3244" s="20"/>
      <c r="D3244" s="19" t="s">
        <v>66</v>
      </c>
      <c r="E3244" s="20"/>
      <c r="F3244" s="20"/>
      <c r="G3244" s="20"/>
      <c r="H3244" s="20"/>
      <c r="I3244" s="20"/>
      <c r="J3244" s="20"/>
      <c r="K3244" s="20"/>
      <c r="L3244" s="20"/>
      <c r="M3244" s="48"/>
    </row>
    <row r="3245" spans="1:13" x14ac:dyDescent="0.25">
      <c r="A3245" s="20"/>
      <c r="B3245" s="20"/>
      <c r="C3245" s="20"/>
      <c r="D3245" s="23"/>
      <c r="E3245" s="18" t="s">
        <v>499</v>
      </c>
      <c r="F3245" s="24">
        <v>2</v>
      </c>
      <c r="G3245" s="25">
        <v>0</v>
      </c>
      <c r="H3245" s="25">
        <v>0</v>
      </c>
      <c r="I3245" s="25">
        <v>0</v>
      </c>
      <c r="J3245" s="22">
        <f>OR(F3245&lt;&gt;0,G3245&lt;&gt;0,H3245&lt;&gt;0,I3245&lt;&gt;0)*(F3245 + (F3245 = 0))*(G3245 + (G3245 = 0))*(H3245 + (H3245 = 0))*(I3245 + (I3245 = 0))</f>
        <v>2</v>
      </c>
      <c r="K3245" s="20"/>
      <c r="L3245" s="20"/>
      <c r="M3245" s="48"/>
    </row>
    <row r="3246" spans="1:13" x14ac:dyDescent="0.25">
      <c r="A3246" s="20"/>
      <c r="B3246" s="20"/>
      <c r="C3246" s="20"/>
      <c r="D3246" s="23"/>
      <c r="E3246" s="20"/>
      <c r="F3246" s="20"/>
      <c r="G3246" s="20"/>
      <c r="H3246" s="20"/>
      <c r="I3246" s="20"/>
      <c r="J3246" s="26" t="s">
        <v>67</v>
      </c>
      <c r="K3246" s="27">
        <f>J3245</f>
        <v>2</v>
      </c>
      <c r="L3246" s="25">
        <v>49.5</v>
      </c>
      <c r="M3246" s="49">
        <f>ROUND(K3246*L3246,2)</f>
        <v>99</v>
      </c>
    </row>
    <row r="3247" spans="1:13" x14ac:dyDescent="0.25">
      <c r="A3247" s="29"/>
      <c r="B3247" s="29"/>
      <c r="C3247" s="29"/>
      <c r="D3247" s="30"/>
      <c r="E3247" s="29"/>
      <c r="F3247" s="29"/>
      <c r="G3247" s="29"/>
      <c r="H3247" s="29"/>
      <c r="I3247" s="29"/>
      <c r="J3247" s="29"/>
      <c r="K3247" s="29"/>
      <c r="L3247" s="29"/>
      <c r="M3247" s="50"/>
    </row>
    <row r="3248" spans="1:13" x14ac:dyDescent="0.25">
      <c r="A3248" s="17" t="s">
        <v>53</v>
      </c>
      <c r="B3248" s="18" t="s">
        <v>21</v>
      </c>
      <c r="C3248" s="18" t="s">
        <v>22</v>
      </c>
      <c r="D3248" s="19" t="s">
        <v>54</v>
      </c>
      <c r="E3248" s="20"/>
      <c r="F3248" s="20"/>
      <c r="G3248" s="20"/>
      <c r="H3248" s="20"/>
      <c r="I3248" s="20"/>
      <c r="J3248" s="20"/>
      <c r="K3248" s="21">
        <f>K3251</f>
        <v>5.21</v>
      </c>
      <c r="L3248" s="22">
        <f>L3251</f>
        <v>19.54</v>
      </c>
      <c r="M3248" s="47">
        <f>M3251</f>
        <v>101.8</v>
      </c>
    </row>
    <row r="3249" spans="1:13" ht="45" x14ac:dyDescent="0.25">
      <c r="A3249" s="20"/>
      <c r="B3249" s="20"/>
      <c r="C3249" s="20"/>
      <c r="D3249" s="19" t="s">
        <v>55</v>
      </c>
      <c r="E3249" s="20"/>
      <c r="F3249" s="20"/>
      <c r="G3249" s="20"/>
      <c r="H3249" s="20"/>
      <c r="I3249" s="20"/>
      <c r="J3249" s="20"/>
      <c r="K3249" s="20"/>
      <c r="L3249" s="20"/>
      <c r="M3249" s="48"/>
    </row>
    <row r="3250" spans="1:13" x14ac:dyDescent="0.25">
      <c r="A3250" s="20"/>
      <c r="B3250" s="20"/>
      <c r="C3250" s="20"/>
      <c r="D3250" s="23"/>
      <c r="E3250" s="18" t="s">
        <v>71</v>
      </c>
      <c r="F3250" s="24">
        <v>1</v>
      </c>
      <c r="G3250" s="25">
        <v>1.1000000000000001</v>
      </c>
      <c r="H3250" s="25">
        <v>0.2</v>
      </c>
      <c r="I3250" s="25">
        <v>23.67</v>
      </c>
      <c r="J3250" s="22">
        <f>OR(F3250&lt;&gt;0,G3250&lt;&gt;0,H3250&lt;&gt;0,I3250&lt;&gt;0)*(F3250 + (F3250 = 0))*(G3250 + (G3250 = 0))*(H3250 + (H3250 = 0))*(I3250 + (I3250 = 0))</f>
        <v>5.21</v>
      </c>
      <c r="K3250" s="20"/>
      <c r="L3250" s="20"/>
      <c r="M3250" s="48"/>
    </row>
    <row r="3251" spans="1:13" x14ac:dyDescent="0.25">
      <c r="A3251" s="20"/>
      <c r="B3251" s="20"/>
      <c r="C3251" s="20"/>
      <c r="D3251" s="23"/>
      <c r="E3251" s="20"/>
      <c r="F3251" s="20"/>
      <c r="G3251" s="20"/>
      <c r="H3251" s="20"/>
      <c r="I3251" s="20"/>
      <c r="J3251" s="26" t="s">
        <v>57</v>
      </c>
      <c r="K3251" s="27">
        <f>J3250</f>
        <v>5.21</v>
      </c>
      <c r="L3251" s="25">
        <v>19.54</v>
      </c>
      <c r="M3251" s="49">
        <f>ROUND(K3251*L3251,2)</f>
        <v>101.8</v>
      </c>
    </row>
    <row r="3252" spans="1:13" x14ac:dyDescent="0.25">
      <c r="A3252" s="29"/>
      <c r="B3252" s="29"/>
      <c r="C3252" s="29"/>
      <c r="D3252" s="30"/>
      <c r="E3252" s="29"/>
      <c r="F3252" s="29"/>
      <c r="G3252" s="29"/>
      <c r="H3252" s="29"/>
      <c r="I3252" s="29"/>
      <c r="J3252" s="29"/>
      <c r="K3252" s="29"/>
      <c r="L3252" s="29"/>
      <c r="M3252" s="50"/>
    </row>
    <row r="3253" spans="1:13" x14ac:dyDescent="0.25">
      <c r="A3253" s="20"/>
      <c r="B3253" s="20"/>
      <c r="C3253" s="20"/>
      <c r="D3253" s="23"/>
      <c r="E3253" s="20"/>
      <c r="F3253" s="20"/>
      <c r="G3253" s="20"/>
      <c r="H3253" s="20"/>
      <c r="I3253" s="20"/>
      <c r="J3253" s="26" t="s">
        <v>808</v>
      </c>
      <c r="K3253" s="31">
        <v>1</v>
      </c>
      <c r="L3253" s="28">
        <f>M3190+M3195+M3203+M3208+M3213+M3218+M3223+M3228+M3233+M3238+M3243+M3248</f>
        <v>5006.3100000000004</v>
      </c>
      <c r="M3253" s="49">
        <f>ROUND(K3253*L3253,2)</f>
        <v>5006.3100000000004</v>
      </c>
    </row>
    <row r="3254" spans="1:13" x14ac:dyDescent="0.25">
      <c r="A3254" s="29"/>
      <c r="B3254" s="29"/>
      <c r="C3254" s="29"/>
      <c r="D3254" s="30"/>
      <c r="E3254" s="29"/>
      <c r="F3254" s="29"/>
      <c r="G3254" s="29"/>
      <c r="H3254" s="29"/>
      <c r="I3254" s="29"/>
      <c r="J3254" s="29"/>
      <c r="K3254" s="29"/>
      <c r="L3254" s="29"/>
      <c r="M3254" s="50"/>
    </row>
    <row r="3255" spans="1:13" x14ac:dyDescent="0.25">
      <c r="A3255" s="20"/>
      <c r="B3255" s="20"/>
      <c r="C3255" s="20"/>
      <c r="D3255" s="23"/>
      <c r="E3255" s="20"/>
      <c r="F3255" s="20"/>
      <c r="G3255" s="20"/>
      <c r="H3255" s="20"/>
      <c r="I3255" s="20"/>
      <c r="J3255" s="26" t="s">
        <v>809</v>
      </c>
      <c r="K3255" s="32">
        <v>1</v>
      </c>
      <c r="L3255" s="28">
        <f>M3189</f>
        <v>5006.3100000000004</v>
      </c>
      <c r="M3255" s="49">
        <f>ROUND(K3255*L3255,2)</f>
        <v>5006.3100000000004</v>
      </c>
    </row>
    <row r="3256" spans="1:13" x14ac:dyDescent="0.25">
      <c r="A3256" s="29"/>
      <c r="B3256" s="29"/>
      <c r="C3256" s="29"/>
      <c r="D3256" s="30"/>
      <c r="E3256" s="29"/>
      <c r="F3256" s="29"/>
      <c r="G3256" s="29"/>
      <c r="H3256" s="29"/>
      <c r="I3256" s="29"/>
      <c r="J3256" s="29"/>
      <c r="K3256" s="29"/>
      <c r="L3256" s="29"/>
      <c r="M3256" s="50"/>
    </row>
    <row r="3257" spans="1:13" collapsed="1" x14ac:dyDescent="0.25">
      <c r="A3257" s="7" t="s">
        <v>810</v>
      </c>
      <c r="B3257" s="7" t="s">
        <v>15</v>
      </c>
      <c r="C3257" s="7" t="s">
        <v>16</v>
      </c>
      <c r="D3257" s="8" t="s">
        <v>738</v>
      </c>
      <c r="E3257" s="9"/>
      <c r="F3257" s="9"/>
      <c r="G3257" s="9"/>
      <c r="H3257" s="9"/>
      <c r="I3257" s="9"/>
      <c r="J3257" s="9"/>
      <c r="K3257" s="33">
        <v>1</v>
      </c>
      <c r="L3257" s="34">
        <v>0</v>
      </c>
      <c r="M3257" s="45">
        <f>ROUND(K3257*L3257,2)</f>
        <v>0</v>
      </c>
    </row>
    <row r="3258" spans="1:13" x14ac:dyDescent="0.25">
      <c r="A3258" s="29"/>
      <c r="B3258" s="29"/>
      <c r="C3258" s="29"/>
      <c r="D3258" s="30"/>
      <c r="E3258" s="29"/>
      <c r="F3258" s="29"/>
      <c r="G3258" s="29"/>
      <c r="H3258" s="29"/>
      <c r="I3258" s="29"/>
      <c r="J3258" s="29"/>
      <c r="K3258" s="29"/>
      <c r="L3258" s="29"/>
      <c r="M3258" s="50"/>
    </row>
    <row r="3259" spans="1:13" x14ac:dyDescent="0.25">
      <c r="A3259" s="29"/>
      <c r="B3259" s="29"/>
      <c r="C3259" s="29"/>
      <c r="D3259" s="30"/>
      <c r="E3259" s="29"/>
      <c r="F3259" s="29"/>
      <c r="G3259" s="29"/>
      <c r="H3259" s="29"/>
      <c r="I3259" s="29"/>
      <c r="J3259" s="29"/>
      <c r="K3259" s="29"/>
      <c r="L3259" s="29"/>
      <c r="M3259" s="50"/>
    </row>
    <row r="3260" spans="1:13" collapsed="1" x14ac:dyDescent="0.25">
      <c r="A3260" s="7" t="s">
        <v>811</v>
      </c>
      <c r="B3260" s="7" t="s">
        <v>15</v>
      </c>
      <c r="C3260" s="7" t="s">
        <v>16</v>
      </c>
      <c r="D3260" s="8" t="s">
        <v>614</v>
      </c>
      <c r="E3260" s="9"/>
      <c r="F3260" s="9"/>
      <c r="G3260" s="9"/>
      <c r="H3260" s="9"/>
      <c r="I3260" s="9"/>
      <c r="J3260" s="9"/>
      <c r="K3260" s="10">
        <f>K3378</f>
        <v>1</v>
      </c>
      <c r="L3260" s="11">
        <f>L3378</f>
        <v>11670.17</v>
      </c>
      <c r="M3260" s="45">
        <f>M3378</f>
        <v>11670.17</v>
      </c>
    </row>
    <row r="3261" spans="1:13" x14ac:dyDescent="0.25">
      <c r="A3261" s="12" t="s">
        <v>812</v>
      </c>
      <c r="B3261" s="12" t="s">
        <v>15</v>
      </c>
      <c r="C3261" s="12" t="s">
        <v>16</v>
      </c>
      <c r="D3261" s="13" t="s">
        <v>19</v>
      </c>
      <c r="E3261" s="14"/>
      <c r="F3261" s="14"/>
      <c r="G3261" s="14"/>
      <c r="H3261" s="14"/>
      <c r="I3261" s="14"/>
      <c r="J3261" s="14"/>
      <c r="K3261" s="15">
        <f>K3376</f>
        <v>1</v>
      </c>
      <c r="L3261" s="16">
        <f>L3376</f>
        <v>11670.17</v>
      </c>
      <c r="M3261" s="46">
        <f>M3376</f>
        <v>11670.17</v>
      </c>
    </row>
    <row r="3262" spans="1:13" x14ac:dyDescent="0.25">
      <c r="A3262" s="17" t="s">
        <v>409</v>
      </c>
      <c r="B3262" s="18" t="s">
        <v>21</v>
      </c>
      <c r="C3262" s="18" t="s">
        <v>29</v>
      </c>
      <c r="D3262" s="19" t="s">
        <v>410</v>
      </c>
      <c r="E3262" s="20"/>
      <c r="F3262" s="20"/>
      <c r="G3262" s="20"/>
      <c r="H3262" s="20"/>
      <c r="I3262" s="20"/>
      <c r="J3262" s="20"/>
      <c r="K3262" s="21">
        <f>K3265</f>
        <v>156.30000000000001</v>
      </c>
      <c r="L3262" s="22">
        <f>L3265</f>
        <v>10.55</v>
      </c>
      <c r="M3262" s="47">
        <f>M3265</f>
        <v>1648.97</v>
      </c>
    </row>
    <row r="3263" spans="1:13" ht="45" x14ac:dyDescent="0.25">
      <c r="A3263" s="20"/>
      <c r="B3263" s="20"/>
      <c r="C3263" s="20"/>
      <c r="D3263" s="19" t="s">
        <v>411</v>
      </c>
      <c r="E3263" s="20"/>
      <c r="F3263" s="20"/>
      <c r="G3263" s="20"/>
      <c r="H3263" s="20"/>
      <c r="I3263" s="20"/>
      <c r="J3263" s="20"/>
      <c r="K3263" s="20"/>
      <c r="L3263" s="20"/>
      <c r="M3263" s="48"/>
    </row>
    <row r="3264" spans="1:13" x14ac:dyDescent="0.25">
      <c r="A3264" s="20"/>
      <c r="B3264" s="20"/>
      <c r="C3264" s="20"/>
      <c r="D3264" s="23"/>
      <c r="E3264" s="18" t="s">
        <v>32</v>
      </c>
      <c r="F3264" s="24">
        <v>1</v>
      </c>
      <c r="G3264" s="25">
        <v>156.30000000000001</v>
      </c>
      <c r="H3264" s="25">
        <v>0</v>
      </c>
      <c r="I3264" s="25">
        <v>0</v>
      </c>
      <c r="J3264" s="22">
        <f>OR(F3264&lt;&gt;0,G3264&lt;&gt;0,H3264&lt;&gt;0,I3264&lt;&gt;0)*(F3264 + (F3264 = 0))*(G3264 + (G3264 = 0))*(H3264 + (H3264 = 0))*(I3264 + (I3264 = 0))</f>
        <v>156.30000000000001</v>
      </c>
      <c r="K3264" s="20"/>
      <c r="L3264" s="20"/>
      <c r="M3264" s="48"/>
    </row>
    <row r="3265" spans="1:13" x14ac:dyDescent="0.25">
      <c r="A3265" s="20"/>
      <c r="B3265" s="20"/>
      <c r="C3265" s="20"/>
      <c r="D3265" s="23"/>
      <c r="E3265" s="20"/>
      <c r="F3265" s="20"/>
      <c r="G3265" s="20"/>
      <c r="H3265" s="20"/>
      <c r="I3265" s="20"/>
      <c r="J3265" s="26" t="s">
        <v>413</v>
      </c>
      <c r="K3265" s="27">
        <f>J3264</f>
        <v>156.30000000000001</v>
      </c>
      <c r="L3265" s="25">
        <v>10.55</v>
      </c>
      <c r="M3265" s="49">
        <f>ROUND(K3265*L3265,2)</f>
        <v>1648.97</v>
      </c>
    </row>
    <row r="3266" spans="1:13" x14ac:dyDescent="0.25">
      <c r="A3266" s="29"/>
      <c r="B3266" s="29"/>
      <c r="C3266" s="29"/>
      <c r="D3266" s="30"/>
      <c r="E3266" s="29"/>
      <c r="F3266" s="29"/>
      <c r="G3266" s="29"/>
      <c r="H3266" s="29"/>
      <c r="I3266" s="29"/>
      <c r="J3266" s="29"/>
      <c r="K3266" s="29"/>
      <c r="L3266" s="29"/>
      <c r="M3266" s="50"/>
    </row>
    <row r="3267" spans="1:13" x14ac:dyDescent="0.25">
      <c r="A3267" s="17" t="s">
        <v>28</v>
      </c>
      <c r="B3267" s="18" t="s">
        <v>21</v>
      </c>
      <c r="C3267" s="18" t="s">
        <v>29</v>
      </c>
      <c r="D3267" s="19" t="s">
        <v>30</v>
      </c>
      <c r="E3267" s="20"/>
      <c r="F3267" s="20"/>
      <c r="G3267" s="20"/>
      <c r="H3267" s="20"/>
      <c r="I3267" s="20"/>
      <c r="J3267" s="20"/>
      <c r="K3267" s="21">
        <f>K3270</f>
        <v>156.30000000000001</v>
      </c>
      <c r="L3267" s="22">
        <f>L3270</f>
        <v>29.99</v>
      </c>
      <c r="M3267" s="47">
        <f>M3270</f>
        <v>4687.4399999999996</v>
      </c>
    </row>
    <row r="3268" spans="1:13" ht="45" x14ac:dyDescent="0.25">
      <c r="A3268" s="20"/>
      <c r="B3268" s="20"/>
      <c r="C3268" s="20"/>
      <c r="D3268" s="19" t="s">
        <v>31</v>
      </c>
      <c r="E3268" s="20"/>
      <c r="F3268" s="20"/>
      <c r="G3268" s="20"/>
      <c r="H3268" s="20"/>
      <c r="I3268" s="20"/>
      <c r="J3268" s="20"/>
      <c r="K3268" s="20"/>
      <c r="L3268" s="20"/>
      <c r="M3268" s="48"/>
    </row>
    <row r="3269" spans="1:13" x14ac:dyDescent="0.25">
      <c r="A3269" s="20"/>
      <c r="B3269" s="20"/>
      <c r="C3269" s="20"/>
      <c r="D3269" s="23"/>
      <c r="E3269" s="18" t="s">
        <v>32</v>
      </c>
      <c r="F3269" s="24">
        <v>1</v>
      </c>
      <c r="G3269" s="25">
        <v>156.30000000000001</v>
      </c>
      <c r="H3269" s="25">
        <v>0</v>
      </c>
      <c r="I3269" s="25">
        <v>0</v>
      </c>
      <c r="J3269" s="22">
        <f>OR(F3269&lt;&gt;0,G3269&lt;&gt;0,H3269&lt;&gt;0,I3269&lt;&gt;0)*(F3269 + (F3269 = 0))*(G3269 + (G3269 = 0))*(H3269 + (H3269 = 0))*(I3269 + (I3269 = 0))</f>
        <v>156.30000000000001</v>
      </c>
      <c r="K3269" s="20"/>
      <c r="L3269" s="20"/>
      <c r="M3269" s="48"/>
    </row>
    <row r="3270" spans="1:13" x14ac:dyDescent="0.25">
      <c r="A3270" s="20"/>
      <c r="B3270" s="20"/>
      <c r="C3270" s="20"/>
      <c r="D3270" s="23"/>
      <c r="E3270" s="20"/>
      <c r="F3270" s="20"/>
      <c r="G3270" s="20"/>
      <c r="H3270" s="20"/>
      <c r="I3270" s="20"/>
      <c r="J3270" s="26" t="s">
        <v>33</v>
      </c>
      <c r="K3270" s="27">
        <f>J3269</f>
        <v>156.30000000000001</v>
      </c>
      <c r="L3270" s="25">
        <v>29.99</v>
      </c>
      <c r="M3270" s="49">
        <f>ROUND(K3270*L3270,2)</f>
        <v>4687.4399999999996</v>
      </c>
    </row>
    <row r="3271" spans="1:13" x14ac:dyDescent="0.25">
      <c r="A3271" s="29"/>
      <c r="B3271" s="29"/>
      <c r="C3271" s="29"/>
      <c r="D3271" s="30"/>
      <c r="E3271" s="29"/>
      <c r="F3271" s="29"/>
      <c r="G3271" s="29"/>
      <c r="H3271" s="29"/>
      <c r="I3271" s="29"/>
      <c r="J3271" s="29"/>
      <c r="K3271" s="29"/>
      <c r="L3271" s="29"/>
      <c r="M3271" s="50"/>
    </row>
    <row r="3272" spans="1:13" x14ac:dyDescent="0.25">
      <c r="A3272" s="17" t="s">
        <v>68</v>
      </c>
      <c r="B3272" s="18" t="s">
        <v>21</v>
      </c>
      <c r="C3272" s="18" t="s">
        <v>59</v>
      </c>
      <c r="D3272" s="19" t="s">
        <v>69</v>
      </c>
      <c r="E3272" s="20"/>
      <c r="F3272" s="20"/>
      <c r="G3272" s="20"/>
      <c r="H3272" s="20"/>
      <c r="I3272" s="20"/>
      <c r="J3272" s="20"/>
      <c r="K3272" s="21">
        <f>K3276</f>
        <v>2</v>
      </c>
      <c r="L3272" s="22">
        <f>L3276</f>
        <v>70</v>
      </c>
      <c r="M3272" s="47">
        <f>M3276</f>
        <v>140</v>
      </c>
    </row>
    <row r="3273" spans="1:13" ht="90" x14ac:dyDescent="0.25">
      <c r="A3273" s="20"/>
      <c r="B3273" s="20"/>
      <c r="C3273" s="20"/>
      <c r="D3273" s="19" t="s">
        <v>70</v>
      </c>
      <c r="E3273" s="20"/>
      <c r="F3273" s="20"/>
      <c r="G3273" s="20"/>
      <c r="H3273" s="20"/>
      <c r="I3273" s="20"/>
      <c r="J3273" s="20"/>
      <c r="K3273" s="20"/>
      <c r="L3273" s="20"/>
      <c r="M3273" s="48"/>
    </row>
    <row r="3274" spans="1:13" x14ac:dyDescent="0.25">
      <c r="A3274" s="20"/>
      <c r="B3274" s="20"/>
      <c r="C3274" s="20"/>
      <c r="D3274" s="23"/>
      <c r="E3274" s="18" t="s">
        <v>32</v>
      </c>
      <c r="F3274" s="24">
        <v>1</v>
      </c>
      <c r="G3274" s="25">
        <v>1.6</v>
      </c>
      <c r="H3274" s="25">
        <v>1.1499999999999999</v>
      </c>
      <c r="I3274" s="25">
        <v>0</v>
      </c>
      <c r="J3274" s="22">
        <f>OR(F3274&lt;&gt;0,G3274&lt;&gt;0,H3274&lt;&gt;0,I3274&lt;&gt;0)*(F3274 + (F3274 = 0))*(G3274 + (G3274 = 0))*(H3274 + (H3274 = 0))*(I3274 + (I3274 = 0))</f>
        <v>1.84</v>
      </c>
      <c r="K3274" s="20"/>
      <c r="L3274" s="20"/>
      <c r="M3274" s="48"/>
    </row>
    <row r="3275" spans="1:13" x14ac:dyDescent="0.25">
      <c r="A3275" s="20"/>
      <c r="B3275" s="20"/>
      <c r="C3275" s="20"/>
      <c r="D3275" s="23"/>
      <c r="E3275" s="18" t="s">
        <v>813</v>
      </c>
      <c r="F3275" s="24">
        <v>1</v>
      </c>
      <c r="G3275" s="25">
        <v>0.8</v>
      </c>
      <c r="H3275" s="25">
        <v>0.2</v>
      </c>
      <c r="I3275" s="25">
        <v>0</v>
      </c>
      <c r="J3275" s="22">
        <f>OR(F3275&lt;&gt;0,G3275&lt;&gt;0,H3275&lt;&gt;0,I3275&lt;&gt;0)*(F3275 + (F3275 = 0))*(G3275 + (G3275 = 0))*(H3275 + (H3275 = 0))*(I3275 + (I3275 = 0))</f>
        <v>0.16</v>
      </c>
      <c r="K3275" s="20"/>
      <c r="L3275" s="20"/>
      <c r="M3275" s="48"/>
    </row>
    <row r="3276" spans="1:13" x14ac:dyDescent="0.25">
      <c r="A3276" s="20"/>
      <c r="B3276" s="20"/>
      <c r="C3276" s="20"/>
      <c r="D3276" s="23"/>
      <c r="E3276" s="20"/>
      <c r="F3276" s="20"/>
      <c r="G3276" s="20"/>
      <c r="H3276" s="20"/>
      <c r="I3276" s="20"/>
      <c r="J3276" s="26" t="s">
        <v>72</v>
      </c>
      <c r="K3276" s="27">
        <f>SUM(J3274:J3275)</f>
        <v>2</v>
      </c>
      <c r="L3276" s="25">
        <v>70</v>
      </c>
      <c r="M3276" s="49">
        <f>ROUND(K3276*L3276,2)</f>
        <v>140</v>
      </c>
    </row>
    <row r="3277" spans="1:13" x14ac:dyDescent="0.25">
      <c r="A3277" s="29"/>
      <c r="B3277" s="29"/>
      <c r="C3277" s="29"/>
      <c r="D3277" s="30"/>
      <c r="E3277" s="29"/>
      <c r="F3277" s="29"/>
      <c r="G3277" s="29"/>
      <c r="H3277" s="29"/>
      <c r="I3277" s="29"/>
      <c r="J3277" s="29"/>
      <c r="K3277" s="29"/>
      <c r="L3277" s="29"/>
      <c r="M3277" s="50"/>
    </row>
    <row r="3278" spans="1:13" x14ac:dyDescent="0.25">
      <c r="A3278" s="17" t="s">
        <v>285</v>
      </c>
      <c r="B3278" s="18" t="s">
        <v>21</v>
      </c>
      <c r="C3278" s="18" t="s">
        <v>59</v>
      </c>
      <c r="D3278" s="19" t="s">
        <v>286</v>
      </c>
      <c r="E3278" s="20"/>
      <c r="F3278" s="20"/>
      <c r="G3278" s="20"/>
      <c r="H3278" s="20"/>
      <c r="I3278" s="20"/>
      <c r="J3278" s="20"/>
      <c r="K3278" s="21">
        <f>K3284</f>
        <v>2.2200000000000002</v>
      </c>
      <c r="L3278" s="22">
        <f>L3284</f>
        <v>90</v>
      </c>
      <c r="M3278" s="47">
        <f>M3284</f>
        <v>199.8</v>
      </c>
    </row>
    <row r="3279" spans="1:13" ht="45" x14ac:dyDescent="0.25">
      <c r="A3279" s="20"/>
      <c r="B3279" s="20"/>
      <c r="C3279" s="20"/>
      <c r="D3279" s="19" t="s">
        <v>287</v>
      </c>
      <c r="E3279" s="20"/>
      <c r="F3279" s="20"/>
      <c r="G3279" s="20"/>
      <c r="H3279" s="20"/>
      <c r="I3279" s="20"/>
      <c r="J3279" s="20"/>
      <c r="K3279" s="20"/>
      <c r="L3279" s="20"/>
      <c r="M3279" s="48"/>
    </row>
    <row r="3280" spans="1:13" x14ac:dyDescent="0.25">
      <c r="A3280" s="20"/>
      <c r="B3280" s="20"/>
      <c r="C3280" s="20"/>
      <c r="D3280" s="23"/>
      <c r="E3280" s="18" t="s">
        <v>42</v>
      </c>
      <c r="F3280" s="24"/>
      <c r="G3280" s="25"/>
      <c r="H3280" s="25"/>
      <c r="I3280" s="25"/>
      <c r="J3280" s="22">
        <f>OR(F3280&lt;&gt;0,G3280&lt;&gt;0,H3280&lt;&gt;0,I3280&lt;&gt;0)*(F3280 + (F3280 = 0))*(G3280 + (G3280 = 0))*(H3280 + (H3280 = 0))*(I3280 + (I3280 = 0))</f>
        <v>0</v>
      </c>
      <c r="K3280" s="20"/>
      <c r="L3280" s="20"/>
      <c r="M3280" s="48"/>
    </row>
    <row r="3281" spans="1:13" x14ac:dyDescent="0.25">
      <c r="A3281" s="20"/>
      <c r="B3281" s="20"/>
      <c r="C3281" s="20"/>
      <c r="D3281" s="23"/>
      <c r="E3281" s="18" t="s">
        <v>814</v>
      </c>
      <c r="F3281" s="24">
        <v>3</v>
      </c>
      <c r="G3281" s="25">
        <v>1.08</v>
      </c>
      <c r="H3281" s="25">
        <v>0.39</v>
      </c>
      <c r="I3281" s="25">
        <v>0</v>
      </c>
      <c r="J3281" s="22">
        <f>OR(F3281&lt;&gt;0,G3281&lt;&gt;0,H3281&lt;&gt;0,I3281&lt;&gt;0)*(F3281 + (F3281 = 0))*(G3281 + (G3281 = 0))*(H3281 + (H3281 = 0))*(I3281 + (I3281 = 0))</f>
        <v>1.26</v>
      </c>
      <c r="K3281" s="20"/>
      <c r="L3281" s="20"/>
      <c r="M3281" s="48"/>
    </row>
    <row r="3282" spans="1:13" x14ac:dyDescent="0.25">
      <c r="A3282" s="20"/>
      <c r="B3282" s="20"/>
      <c r="C3282" s="20"/>
      <c r="D3282" s="23"/>
      <c r="E3282" s="18" t="s">
        <v>815</v>
      </c>
      <c r="F3282" s="24">
        <v>3</v>
      </c>
      <c r="G3282" s="25">
        <v>1.6</v>
      </c>
      <c r="H3282" s="25">
        <v>0.17</v>
      </c>
      <c r="I3282" s="25">
        <v>0</v>
      </c>
      <c r="J3282" s="22">
        <f>OR(F3282&lt;&gt;0,G3282&lt;&gt;0,H3282&lt;&gt;0,I3282&lt;&gt;0)*(F3282 + (F3282 = 0))*(G3282 + (G3282 = 0))*(H3282 + (H3282 = 0))*(I3282 + (I3282 = 0))</f>
        <v>0.82</v>
      </c>
      <c r="K3282" s="20"/>
      <c r="L3282" s="20"/>
      <c r="M3282" s="48"/>
    </row>
    <row r="3283" spans="1:13" x14ac:dyDescent="0.25">
      <c r="A3283" s="20"/>
      <c r="B3283" s="20"/>
      <c r="C3283" s="20"/>
      <c r="D3283" s="23"/>
      <c r="E3283" s="18" t="s">
        <v>816</v>
      </c>
      <c r="F3283" s="24">
        <v>3</v>
      </c>
      <c r="G3283" s="25">
        <v>0.94</v>
      </c>
      <c r="H3283" s="25">
        <v>0.05</v>
      </c>
      <c r="I3283" s="25">
        <v>0</v>
      </c>
      <c r="J3283" s="22">
        <f>OR(F3283&lt;&gt;0,G3283&lt;&gt;0,H3283&lt;&gt;0,I3283&lt;&gt;0)*(F3283 + (F3283 = 0))*(G3283 + (G3283 = 0))*(H3283 + (H3283 = 0))*(I3283 + (I3283 = 0))</f>
        <v>0.14000000000000001</v>
      </c>
      <c r="K3283" s="20"/>
      <c r="L3283" s="20"/>
      <c r="M3283" s="48"/>
    </row>
    <row r="3284" spans="1:13" x14ac:dyDescent="0.25">
      <c r="A3284" s="20"/>
      <c r="B3284" s="20"/>
      <c r="C3284" s="20"/>
      <c r="D3284" s="23"/>
      <c r="E3284" s="20"/>
      <c r="F3284" s="20"/>
      <c r="G3284" s="20"/>
      <c r="H3284" s="20"/>
      <c r="I3284" s="20"/>
      <c r="J3284" s="26" t="s">
        <v>291</v>
      </c>
      <c r="K3284" s="27">
        <f>SUM(J3280:J3283)</f>
        <v>2.2200000000000002</v>
      </c>
      <c r="L3284" s="25">
        <v>90</v>
      </c>
      <c r="M3284" s="49">
        <f>ROUND(K3284*L3284,2)</f>
        <v>199.8</v>
      </c>
    </row>
    <row r="3285" spans="1:13" x14ac:dyDescent="0.25">
      <c r="A3285" s="29"/>
      <c r="B3285" s="29"/>
      <c r="C3285" s="29"/>
      <c r="D3285" s="30"/>
      <c r="E3285" s="29"/>
      <c r="F3285" s="29"/>
      <c r="G3285" s="29"/>
      <c r="H3285" s="29"/>
      <c r="I3285" s="29"/>
      <c r="J3285" s="29"/>
      <c r="K3285" s="29"/>
      <c r="L3285" s="29"/>
      <c r="M3285" s="50"/>
    </row>
    <row r="3286" spans="1:13" ht="22.5" x14ac:dyDescent="0.25">
      <c r="A3286" s="17" t="s">
        <v>182</v>
      </c>
      <c r="B3286" s="18" t="s">
        <v>21</v>
      </c>
      <c r="C3286" s="18" t="s">
        <v>59</v>
      </c>
      <c r="D3286" s="19" t="s">
        <v>183</v>
      </c>
      <c r="E3286" s="20"/>
      <c r="F3286" s="20"/>
      <c r="G3286" s="20"/>
      <c r="H3286" s="20"/>
      <c r="I3286" s="20"/>
      <c r="J3286" s="20"/>
      <c r="K3286" s="21">
        <f>K3294</f>
        <v>2.2599999999999998</v>
      </c>
      <c r="L3286" s="22">
        <f>L3294</f>
        <v>302.68</v>
      </c>
      <c r="M3286" s="47">
        <f>M3294</f>
        <v>684.06</v>
      </c>
    </row>
    <row r="3287" spans="1:13" ht="78.75" x14ac:dyDescent="0.25">
      <c r="A3287" s="20"/>
      <c r="B3287" s="20"/>
      <c r="C3287" s="20"/>
      <c r="D3287" s="19" t="s">
        <v>184</v>
      </c>
      <c r="E3287" s="20"/>
      <c r="F3287" s="20"/>
      <c r="G3287" s="20"/>
      <c r="H3287" s="20"/>
      <c r="I3287" s="20"/>
      <c r="J3287" s="20"/>
      <c r="K3287" s="20"/>
      <c r="L3287" s="20"/>
      <c r="M3287" s="48"/>
    </row>
    <row r="3288" spans="1:13" x14ac:dyDescent="0.25">
      <c r="A3288" s="20"/>
      <c r="B3288" s="20"/>
      <c r="C3288" s="20"/>
      <c r="D3288" s="23"/>
      <c r="E3288" s="18" t="s">
        <v>42</v>
      </c>
      <c r="F3288" s="24"/>
      <c r="G3288" s="25"/>
      <c r="H3288" s="25"/>
      <c r="I3288" s="25"/>
      <c r="J3288" s="22">
        <f t="shared" ref="J3288:J3293" si="23">OR(F3288&lt;&gt;0,G3288&lt;&gt;0,H3288&lt;&gt;0,I3288&lt;&gt;0)*(F3288 + (F3288 = 0))*(G3288 + (G3288 = 0))*(H3288 + (H3288 = 0))*(I3288 + (I3288 = 0))</f>
        <v>0</v>
      </c>
      <c r="K3288" s="20"/>
      <c r="L3288" s="20"/>
      <c r="M3288" s="48"/>
    </row>
    <row r="3289" spans="1:13" x14ac:dyDescent="0.25">
      <c r="A3289" s="20"/>
      <c r="B3289" s="20"/>
      <c r="C3289" s="20"/>
      <c r="D3289" s="23"/>
      <c r="E3289" s="18" t="s">
        <v>814</v>
      </c>
      <c r="F3289" s="24">
        <v>3</v>
      </c>
      <c r="G3289" s="25">
        <v>1.08</v>
      </c>
      <c r="H3289" s="25">
        <v>0.39</v>
      </c>
      <c r="I3289" s="25">
        <v>0</v>
      </c>
      <c r="J3289" s="22">
        <f t="shared" si="23"/>
        <v>1.26</v>
      </c>
      <c r="K3289" s="20"/>
      <c r="L3289" s="20"/>
      <c r="M3289" s="48"/>
    </row>
    <row r="3290" spans="1:13" x14ac:dyDescent="0.25">
      <c r="A3290" s="20"/>
      <c r="B3290" s="20"/>
      <c r="C3290" s="20"/>
      <c r="D3290" s="23"/>
      <c r="E3290" s="18" t="s">
        <v>815</v>
      </c>
      <c r="F3290" s="24">
        <v>3</v>
      </c>
      <c r="G3290" s="25">
        <v>1.6</v>
      </c>
      <c r="H3290" s="25">
        <v>0.17</v>
      </c>
      <c r="I3290" s="25">
        <v>0</v>
      </c>
      <c r="J3290" s="22">
        <f t="shared" si="23"/>
        <v>0.82</v>
      </c>
      <c r="K3290" s="20"/>
      <c r="L3290" s="20"/>
      <c r="M3290" s="48"/>
    </row>
    <row r="3291" spans="1:13" x14ac:dyDescent="0.25">
      <c r="A3291" s="20"/>
      <c r="B3291" s="20"/>
      <c r="C3291" s="20"/>
      <c r="D3291" s="23"/>
      <c r="E3291" s="18" t="s">
        <v>816</v>
      </c>
      <c r="F3291" s="24">
        <v>3</v>
      </c>
      <c r="G3291" s="25">
        <v>0.94</v>
      </c>
      <c r="H3291" s="25">
        <v>0.05</v>
      </c>
      <c r="I3291" s="25">
        <v>0</v>
      </c>
      <c r="J3291" s="22">
        <f t="shared" si="23"/>
        <v>0.14000000000000001</v>
      </c>
      <c r="K3291" s="20"/>
      <c r="L3291" s="20"/>
      <c r="M3291" s="48"/>
    </row>
    <row r="3292" spans="1:13" x14ac:dyDescent="0.25">
      <c r="A3292" s="20"/>
      <c r="B3292" s="20"/>
      <c r="C3292" s="20"/>
      <c r="D3292" s="23"/>
      <c r="E3292" s="18" t="s">
        <v>301</v>
      </c>
      <c r="F3292" s="24">
        <v>2</v>
      </c>
      <c r="G3292" s="25">
        <v>0.18</v>
      </c>
      <c r="H3292" s="25">
        <v>7.0000000000000007E-2</v>
      </c>
      <c r="I3292" s="25">
        <v>0</v>
      </c>
      <c r="J3292" s="22">
        <f t="shared" si="23"/>
        <v>0.03</v>
      </c>
      <c r="K3292" s="20"/>
      <c r="L3292" s="20"/>
      <c r="M3292" s="48"/>
    </row>
    <row r="3293" spans="1:13" x14ac:dyDescent="0.25">
      <c r="A3293" s="20"/>
      <c r="B3293" s="20"/>
      <c r="C3293" s="20"/>
      <c r="D3293" s="23"/>
      <c r="E3293" s="18" t="s">
        <v>16</v>
      </c>
      <c r="F3293" s="24">
        <v>2</v>
      </c>
      <c r="G3293" s="25">
        <v>0.14000000000000001</v>
      </c>
      <c r="H3293" s="25">
        <v>0.04</v>
      </c>
      <c r="I3293" s="25">
        <v>0</v>
      </c>
      <c r="J3293" s="22">
        <f t="shared" si="23"/>
        <v>0.01</v>
      </c>
      <c r="K3293" s="20"/>
      <c r="L3293" s="20"/>
      <c r="M3293" s="48"/>
    </row>
    <row r="3294" spans="1:13" x14ac:dyDescent="0.25">
      <c r="A3294" s="20"/>
      <c r="B3294" s="20"/>
      <c r="C3294" s="20"/>
      <c r="D3294" s="23"/>
      <c r="E3294" s="20"/>
      <c r="F3294" s="20"/>
      <c r="G3294" s="20"/>
      <c r="H3294" s="20"/>
      <c r="I3294" s="20"/>
      <c r="J3294" s="26" t="s">
        <v>186</v>
      </c>
      <c r="K3294" s="27">
        <f>SUM(J3288:J3293)</f>
        <v>2.2599999999999998</v>
      </c>
      <c r="L3294" s="25">
        <v>302.68</v>
      </c>
      <c r="M3294" s="49">
        <f>ROUND(K3294*L3294,2)</f>
        <v>684.06</v>
      </c>
    </row>
    <row r="3295" spans="1:13" x14ac:dyDescent="0.25">
      <c r="A3295" s="29"/>
      <c r="B3295" s="29"/>
      <c r="C3295" s="29"/>
      <c r="D3295" s="30"/>
      <c r="E3295" s="29"/>
      <c r="F3295" s="29"/>
      <c r="G3295" s="29"/>
      <c r="H3295" s="29"/>
      <c r="I3295" s="29"/>
      <c r="J3295" s="29"/>
      <c r="K3295" s="29"/>
      <c r="L3295" s="29"/>
      <c r="M3295" s="50"/>
    </row>
    <row r="3296" spans="1:13" x14ac:dyDescent="0.25">
      <c r="A3296" s="17" t="s">
        <v>757</v>
      </c>
      <c r="B3296" s="18" t="s">
        <v>21</v>
      </c>
      <c r="C3296" s="18" t="s">
        <v>59</v>
      </c>
      <c r="D3296" s="19" t="s">
        <v>758</v>
      </c>
      <c r="E3296" s="20"/>
      <c r="F3296" s="20"/>
      <c r="G3296" s="20"/>
      <c r="H3296" s="20"/>
      <c r="I3296" s="20"/>
      <c r="J3296" s="20"/>
      <c r="K3296" s="21">
        <f>K3300</f>
        <v>4.4800000000000004</v>
      </c>
      <c r="L3296" s="22">
        <f>L3300</f>
        <v>79.989999999999995</v>
      </c>
      <c r="M3296" s="47">
        <f>M3300</f>
        <v>358.36</v>
      </c>
    </row>
    <row r="3297" spans="1:13" ht="33.75" x14ac:dyDescent="0.25">
      <c r="A3297" s="20"/>
      <c r="B3297" s="20"/>
      <c r="C3297" s="20"/>
      <c r="D3297" s="19" t="s">
        <v>759</v>
      </c>
      <c r="E3297" s="20"/>
      <c r="F3297" s="20"/>
      <c r="G3297" s="20"/>
      <c r="H3297" s="20"/>
      <c r="I3297" s="20"/>
      <c r="J3297" s="20"/>
      <c r="K3297" s="20"/>
      <c r="L3297" s="20"/>
      <c r="M3297" s="48"/>
    </row>
    <row r="3298" spans="1:13" x14ac:dyDescent="0.25">
      <c r="A3298" s="20"/>
      <c r="B3298" s="20"/>
      <c r="C3298" s="20"/>
      <c r="D3298" s="23"/>
      <c r="E3298" s="18" t="s">
        <v>280</v>
      </c>
      <c r="F3298" s="24">
        <v>2</v>
      </c>
      <c r="G3298" s="25">
        <v>2</v>
      </c>
      <c r="H3298" s="25">
        <v>0.8</v>
      </c>
      <c r="I3298" s="25">
        <v>0</v>
      </c>
      <c r="J3298" s="22">
        <f>OR(F3298&lt;&gt;0,G3298&lt;&gt;0,H3298&lt;&gt;0,I3298&lt;&gt;0)*(F3298 + (F3298 = 0))*(G3298 + (G3298 = 0))*(H3298 + (H3298 = 0))*(I3298 + (I3298 = 0))</f>
        <v>3.2</v>
      </c>
      <c r="K3298" s="20"/>
      <c r="L3298" s="20"/>
      <c r="M3298" s="48"/>
    </row>
    <row r="3299" spans="1:13" x14ac:dyDescent="0.25">
      <c r="A3299" s="20"/>
      <c r="B3299" s="20"/>
      <c r="C3299" s="20"/>
      <c r="D3299" s="23"/>
      <c r="E3299" s="18" t="s">
        <v>16</v>
      </c>
      <c r="F3299" s="24">
        <v>2</v>
      </c>
      <c r="G3299" s="25">
        <v>0.8</v>
      </c>
      <c r="H3299" s="25">
        <v>0.8</v>
      </c>
      <c r="I3299" s="25">
        <v>0</v>
      </c>
      <c r="J3299" s="22">
        <f>OR(F3299&lt;&gt;0,G3299&lt;&gt;0,H3299&lt;&gt;0,I3299&lt;&gt;0)*(F3299 + (F3299 = 0))*(G3299 + (G3299 = 0))*(H3299 + (H3299 = 0))*(I3299 + (I3299 = 0))</f>
        <v>1.28</v>
      </c>
      <c r="K3299" s="20"/>
      <c r="L3299" s="20"/>
      <c r="M3299" s="48"/>
    </row>
    <row r="3300" spans="1:13" x14ac:dyDescent="0.25">
      <c r="A3300" s="20"/>
      <c r="B3300" s="20"/>
      <c r="C3300" s="20"/>
      <c r="D3300" s="23"/>
      <c r="E3300" s="20"/>
      <c r="F3300" s="20"/>
      <c r="G3300" s="20"/>
      <c r="H3300" s="20"/>
      <c r="I3300" s="20"/>
      <c r="J3300" s="26" t="s">
        <v>760</v>
      </c>
      <c r="K3300" s="27">
        <f>SUM(J3298:J3299)</f>
        <v>4.4800000000000004</v>
      </c>
      <c r="L3300" s="25">
        <v>79.989999999999995</v>
      </c>
      <c r="M3300" s="49">
        <f>ROUND(K3300*L3300,2)</f>
        <v>358.36</v>
      </c>
    </row>
    <row r="3301" spans="1:13" x14ac:dyDescent="0.25">
      <c r="A3301" s="29"/>
      <c r="B3301" s="29"/>
      <c r="C3301" s="29"/>
      <c r="D3301" s="30"/>
      <c r="E3301" s="29"/>
      <c r="F3301" s="29"/>
      <c r="G3301" s="29"/>
      <c r="H3301" s="29"/>
      <c r="I3301" s="29"/>
      <c r="J3301" s="29"/>
      <c r="K3301" s="29"/>
      <c r="L3301" s="29"/>
      <c r="M3301" s="50"/>
    </row>
    <row r="3302" spans="1:13" x14ac:dyDescent="0.25">
      <c r="A3302" s="17" t="s">
        <v>187</v>
      </c>
      <c r="B3302" s="18" t="s">
        <v>21</v>
      </c>
      <c r="C3302" s="18" t="s">
        <v>64</v>
      </c>
      <c r="D3302" s="19" t="s">
        <v>188</v>
      </c>
      <c r="E3302" s="20"/>
      <c r="F3302" s="20"/>
      <c r="G3302" s="20"/>
      <c r="H3302" s="20"/>
      <c r="I3302" s="20"/>
      <c r="J3302" s="20"/>
      <c r="K3302" s="21">
        <f>K3307</f>
        <v>7</v>
      </c>
      <c r="L3302" s="22">
        <f>L3307</f>
        <v>114.25</v>
      </c>
      <c r="M3302" s="47">
        <f>M3307</f>
        <v>799.75</v>
      </c>
    </row>
    <row r="3303" spans="1:13" ht="67.5" x14ac:dyDescent="0.25">
      <c r="A3303" s="20"/>
      <c r="B3303" s="20"/>
      <c r="C3303" s="20"/>
      <c r="D3303" s="19" t="s">
        <v>189</v>
      </c>
      <c r="E3303" s="20"/>
      <c r="F3303" s="20"/>
      <c r="G3303" s="20"/>
      <c r="H3303" s="20"/>
      <c r="I3303" s="20"/>
      <c r="J3303" s="20"/>
      <c r="K3303" s="20"/>
      <c r="L3303" s="20"/>
      <c r="M3303" s="48"/>
    </row>
    <row r="3304" spans="1:13" x14ac:dyDescent="0.25">
      <c r="A3304" s="20"/>
      <c r="B3304" s="20"/>
      <c r="C3304" s="20"/>
      <c r="D3304" s="23"/>
      <c r="E3304" s="18" t="s">
        <v>280</v>
      </c>
      <c r="F3304" s="24">
        <v>1</v>
      </c>
      <c r="G3304" s="25">
        <v>0</v>
      </c>
      <c r="H3304" s="25">
        <v>0</v>
      </c>
      <c r="I3304" s="25">
        <v>0</v>
      </c>
      <c r="J3304" s="22">
        <f>OR(F3304&lt;&gt;0,G3304&lt;&gt;0,H3304&lt;&gt;0,I3304&lt;&gt;0)*(F3304 + (F3304 = 0))*(G3304 + (G3304 = 0))*(H3304 + (H3304 = 0))*(I3304 + (I3304 = 0))</f>
        <v>1</v>
      </c>
      <c r="K3304" s="20"/>
      <c r="L3304" s="20"/>
      <c r="M3304" s="48"/>
    </row>
    <row r="3305" spans="1:13" x14ac:dyDescent="0.25">
      <c r="A3305" s="20"/>
      <c r="B3305" s="20"/>
      <c r="C3305" s="20"/>
      <c r="D3305" s="23"/>
      <c r="E3305" s="18" t="s">
        <v>326</v>
      </c>
      <c r="F3305" s="24">
        <v>3</v>
      </c>
      <c r="G3305" s="25">
        <v>0</v>
      </c>
      <c r="H3305" s="25">
        <v>0</v>
      </c>
      <c r="I3305" s="25">
        <v>0</v>
      </c>
      <c r="J3305" s="22">
        <f>OR(F3305&lt;&gt;0,G3305&lt;&gt;0,H3305&lt;&gt;0,I3305&lt;&gt;0)*(F3305 + (F3305 = 0))*(G3305 + (G3305 = 0))*(H3305 + (H3305 = 0))*(I3305 + (I3305 = 0))</f>
        <v>3</v>
      </c>
      <c r="K3305" s="20"/>
      <c r="L3305" s="20"/>
      <c r="M3305" s="48"/>
    </row>
    <row r="3306" spans="1:13" x14ac:dyDescent="0.25">
      <c r="A3306" s="20"/>
      <c r="B3306" s="20"/>
      <c r="C3306" s="20"/>
      <c r="D3306" s="23"/>
      <c r="E3306" s="18" t="s">
        <v>288</v>
      </c>
      <c r="F3306" s="24">
        <v>3</v>
      </c>
      <c r="G3306" s="25">
        <v>0</v>
      </c>
      <c r="H3306" s="25">
        <v>0</v>
      </c>
      <c r="I3306" s="25">
        <v>0</v>
      </c>
      <c r="J3306" s="22">
        <f>OR(F3306&lt;&gt;0,G3306&lt;&gt;0,H3306&lt;&gt;0,I3306&lt;&gt;0)*(F3306 + (F3306 = 0))*(G3306 + (G3306 = 0))*(H3306 + (H3306 = 0))*(I3306 + (I3306 = 0))</f>
        <v>3</v>
      </c>
      <c r="K3306" s="20"/>
      <c r="L3306" s="20"/>
      <c r="M3306" s="48"/>
    </row>
    <row r="3307" spans="1:13" x14ac:dyDescent="0.25">
      <c r="A3307" s="20"/>
      <c r="B3307" s="20"/>
      <c r="C3307" s="20"/>
      <c r="D3307" s="23"/>
      <c r="E3307" s="20"/>
      <c r="F3307" s="20"/>
      <c r="G3307" s="20"/>
      <c r="H3307" s="20"/>
      <c r="I3307" s="20"/>
      <c r="J3307" s="26" t="s">
        <v>190</v>
      </c>
      <c r="K3307" s="27">
        <f>SUM(J3304:J3306)</f>
        <v>7</v>
      </c>
      <c r="L3307" s="25">
        <v>114.25</v>
      </c>
      <c r="M3307" s="49">
        <f>ROUND(K3307*L3307,2)</f>
        <v>799.75</v>
      </c>
    </row>
    <row r="3308" spans="1:13" x14ac:dyDescent="0.25">
      <c r="A3308" s="29"/>
      <c r="B3308" s="29"/>
      <c r="C3308" s="29"/>
      <c r="D3308" s="30"/>
      <c r="E3308" s="29"/>
      <c r="F3308" s="29"/>
      <c r="G3308" s="29"/>
      <c r="H3308" s="29"/>
      <c r="I3308" s="29"/>
      <c r="J3308" s="29"/>
      <c r="K3308" s="29"/>
      <c r="L3308" s="29"/>
      <c r="M3308" s="50"/>
    </row>
    <row r="3309" spans="1:13" x14ac:dyDescent="0.25">
      <c r="A3309" s="17" t="s">
        <v>39</v>
      </c>
      <c r="B3309" s="18" t="s">
        <v>21</v>
      </c>
      <c r="C3309" s="18" t="s">
        <v>29</v>
      </c>
      <c r="D3309" s="19" t="s">
        <v>40</v>
      </c>
      <c r="E3309" s="20"/>
      <c r="F3309" s="20"/>
      <c r="G3309" s="20"/>
      <c r="H3309" s="20"/>
      <c r="I3309" s="20"/>
      <c r="J3309" s="20"/>
      <c r="K3309" s="21">
        <f>K3312</f>
        <v>3.4</v>
      </c>
      <c r="L3309" s="22">
        <f>L3312</f>
        <v>41.15</v>
      </c>
      <c r="M3309" s="47">
        <f>M3312</f>
        <v>139.91</v>
      </c>
    </row>
    <row r="3310" spans="1:13" ht="45" x14ac:dyDescent="0.25">
      <c r="A3310" s="20"/>
      <c r="B3310" s="20"/>
      <c r="C3310" s="20"/>
      <c r="D3310" s="19" t="s">
        <v>41</v>
      </c>
      <c r="E3310" s="20"/>
      <c r="F3310" s="20"/>
      <c r="G3310" s="20"/>
      <c r="H3310" s="20"/>
      <c r="I3310" s="20"/>
      <c r="J3310" s="20"/>
      <c r="K3310" s="20"/>
      <c r="L3310" s="20"/>
      <c r="M3310" s="48"/>
    </row>
    <row r="3311" spans="1:13" x14ac:dyDescent="0.25">
      <c r="A3311" s="20"/>
      <c r="B3311" s="20"/>
      <c r="C3311" s="20"/>
      <c r="D3311" s="23"/>
      <c r="E3311" s="18" t="s">
        <v>71</v>
      </c>
      <c r="F3311" s="24">
        <v>1</v>
      </c>
      <c r="G3311" s="25">
        <v>3.4</v>
      </c>
      <c r="H3311" s="25">
        <v>0</v>
      </c>
      <c r="I3311" s="25">
        <v>0</v>
      </c>
      <c r="J3311" s="22">
        <f>OR(F3311&lt;&gt;0,G3311&lt;&gt;0,H3311&lt;&gt;0,I3311&lt;&gt;0)*(F3311 + (F3311 = 0))*(G3311 + (G3311 = 0))*(H3311 + (H3311 = 0))*(I3311 + (I3311 = 0))</f>
        <v>3.4</v>
      </c>
      <c r="K3311" s="20"/>
      <c r="L3311" s="20"/>
      <c r="M3311" s="48"/>
    </row>
    <row r="3312" spans="1:13" x14ac:dyDescent="0.25">
      <c r="A3312" s="20"/>
      <c r="B3312" s="20"/>
      <c r="C3312" s="20"/>
      <c r="D3312" s="23"/>
      <c r="E3312" s="20"/>
      <c r="F3312" s="20"/>
      <c r="G3312" s="20"/>
      <c r="H3312" s="20"/>
      <c r="I3312" s="20"/>
      <c r="J3312" s="26" t="s">
        <v>48</v>
      </c>
      <c r="K3312" s="27">
        <f>J3311</f>
        <v>3.4</v>
      </c>
      <c r="L3312" s="25">
        <v>41.15</v>
      </c>
      <c r="M3312" s="49">
        <f>ROUND(K3312*L3312,2)</f>
        <v>139.91</v>
      </c>
    </row>
    <row r="3313" spans="1:13" x14ac:dyDescent="0.25">
      <c r="A3313" s="29"/>
      <c r="B3313" s="29"/>
      <c r="C3313" s="29"/>
      <c r="D3313" s="30"/>
      <c r="E3313" s="29"/>
      <c r="F3313" s="29"/>
      <c r="G3313" s="29"/>
      <c r="H3313" s="29"/>
      <c r="I3313" s="29"/>
      <c r="J3313" s="29"/>
      <c r="K3313" s="29"/>
      <c r="L3313" s="29"/>
      <c r="M3313" s="50"/>
    </row>
    <row r="3314" spans="1:13" x14ac:dyDescent="0.25">
      <c r="A3314" s="17" t="s">
        <v>49</v>
      </c>
      <c r="B3314" s="18" t="s">
        <v>21</v>
      </c>
      <c r="C3314" s="18" t="s">
        <v>29</v>
      </c>
      <c r="D3314" s="19" t="s">
        <v>50</v>
      </c>
      <c r="E3314" s="20"/>
      <c r="F3314" s="20"/>
      <c r="G3314" s="20"/>
      <c r="H3314" s="20"/>
      <c r="I3314" s="20"/>
      <c r="J3314" s="20"/>
      <c r="K3314" s="21">
        <f>K3317</f>
        <v>3.4</v>
      </c>
      <c r="L3314" s="22">
        <f>L3317</f>
        <v>217.15</v>
      </c>
      <c r="M3314" s="47">
        <f>M3317</f>
        <v>738.31</v>
      </c>
    </row>
    <row r="3315" spans="1:13" ht="45" x14ac:dyDescent="0.25">
      <c r="A3315" s="20"/>
      <c r="B3315" s="20"/>
      <c r="C3315" s="20"/>
      <c r="D3315" s="19" t="s">
        <v>51</v>
      </c>
      <c r="E3315" s="20"/>
      <c r="F3315" s="20"/>
      <c r="G3315" s="20"/>
      <c r="H3315" s="20"/>
      <c r="I3315" s="20"/>
      <c r="J3315" s="20"/>
      <c r="K3315" s="20"/>
      <c r="L3315" s="20"/>
      <c r="M3315" s="48"/>
    </row>
    <row r="3316" spans="1:13" x14ac:dyDescent="0.25">
      <c r="A3316" s="20"/>
      <c r="B3316" s="20"/>
      <c r="C3316" s="20"/>
      <c r="D3316" s="23"/>
      <c r="E3316" s="18" t="s">
        <v>71</v>
      </c>
      <c r="F3316" s="24">
        <v>1</v>
      </c>
      <c r="G3316" s="25">
        <v>3.4</v>
      </c>
      <c r="H3316" s="25">
        <v>0</v>
      </c>
      <c r="I3316" s="25">
        <v>0</v>
      </c>
      <c r="J3316" s="22">
        <f>OR(F3316&lt;&gt;0,G3316&lt;&gt;0,H3316&lt;&gt;0,I3316&lt;&gt;0)*(F3316 + (F3316 = 0))*(G3316 + (G3316 = 0))*(H3316 + (H3316 = 0))*(I3316 + (I3316 = 0))</f>
        <v>3.4</v>
      </c>
      <c r="K3316" s="20"/>
      <c r="L3316" s="20"/>
      <c r="M3316" s="48"/>
    </row>
    <row r="3317" spans="1:13" x14ac:dyDescent="0.25">
      <c r="A3317" s="20"/>
      <c r="B3317" s="20"/>
      <c r="C3317" s="20"/>
      <c r="D3317" s="23"/>
      <c r="E3317" s="20"/>
      <c r="F3317" s="20"/>
      <c r="G3317" s="20"/>
      <c r="H3317" s="20"/>
      <c r="I3317" s="20"/>
      <c r="J3317" s="26" t="s">
        <v>52</v>
      </c>
      <c r="K3317" s="27">
        <f>J3316</f>
        <v>3.4</v>
      </c>
      <c r="L3317" s="25">
        <v>217.15</v>
      </c>
      <c r="M3317" s="49">
        <f>ROUND(K3317*L3317,2)</f>
        <v>738.31</v>
      </c>
    </row>
    <row r="3318" spans="1:13" x14ac:dyDescent="0.25">
      <c r="A3318" s="29"/>
      <c r="B3318" s="29"/>
      <c r="C3318" s="29"/>
      <c r="D3318" s="30"/>
      <c r="E3318" s="29"/>
      <c r="F3318" s="29"/>
      <c r="G3318" s="29"/>
      <c r="H3318" s="29"/>
      <c r="I3318" s="29"/>
      <c r="J3318" s="29"/>
      <c r="K3318" s="29"/>
      <c r="L3318" s="29"/>
      <c r="M3318" s="50"/>
    </row>
    <row r="3319" spans="1:13" x14ac:dyDescent="0.25">
      <c r="A3319" s="17" t="s">
        <v>53</v>
      </c>
      <c r="B3319" s="18" t="s">
        <v>21</v>
      </c>
      <c r="C3319" s="18" t="s">
        <v>22</v>
      </c>
      <c r="D3319" s="19" t="s">
        <v>54</v>
      </c>
      <c r="E3319" s="20"/>
      <c r="F3319" s="20"/>
      <c r="G3319" s="20"/>
      <c r="H3319" s="20"/>
      <c r="I3319" s="20"/>
      <c r="J3319" s="20"/>
      <c r="K3319" s="21">
        <f>K3322</f>
        <v>5.47</v>
      </c>
      <c r="L3319" s="22">
        <f>L3322</f>
        <v>19.54</v>
      </c>
      <c r="M3319" s="47">
        <f>M3322</f>
        <v>106.88</v>
      </c>
    </row>
    <row r="3320" spans="1:13" ht="45" x14ac:dyDescent="0.25">
      <c r="A3320" s="20"/>
      <c r="B3320" s="20"/>
      <c r="C3320" s="20"/>
      <c r="D3320" s="19" t="s">
        <v>55</v>
      </c>
      <c r="E3320" s="20"/>
      <c r="F3320" s="20"/>
      <c r="G3320" s="20"/>
      <c r="H3320" s="20"/>
      <c r="I3320" s="20"/>
      <c r="J3320" s="20"/>
      <c r="K3320" s="20"/>
      <c r="L3320" s="20"/>
      <c r="M3320" s="48"/>
    </row>
    <row r="3321" spans="1:13" x14ac:dyDescent="0.25">
      <c r="A3321" s="20"/>
      <c r="B3321" s="20"/>
      <c r="C3321" s="20"/>
      <c r="D3321" s="23"/>
      <c r="E3321" s="18" t="s">
        <v>817</v>
      </c>
      <c r="F3321" s="24">
        <v>1</v>
      </c>
      <c r="G3321" s="25">
        <v>1.2</v>
      </c>
      <c r="H3321" s="25">
        <v>4.5599999999999996</v>
      </c>
      <c r="I3321" s="25">
        <v>0</v>
      </c>
      <c r="J3321" s="22">
        <f>OR(F3321&lt;&gt;0,G3321&lt;&gt;0,H3321&lt;&gt;0,I3321&lt;&gt;0)*(F3321 + (F3321 = 0))*(G3321 + (G3321 = 0))*(H3321 + (H3321 = 0))*(I3321 + (I3321 = 0))</f>
        <v>5.47</v>
      </c>
      <c r="K3321" s="20"/>
      <c r="L3321" s="20"/>
      <c r="M3321" s="48"/>
    </row>
    <row r="3322" spans="1:13" x14ac:dyDescent="0.25">
      <c r="A3322" s="20"/>
      <c r="B3322" s="20"/>
      <c r="C3322" s="20"/>
      <c r="D3322" s="23"/>
      <c r="E3322" s="20"/>
      <c r="F3322" s="20"/>
      <c r="G3322" s="20"/>
      <c r="H3322" s="20"/>
      <c r="I3322" s="20"/>
      <c r="J3322" s="26" t="s">
        <v>57</v>
      </c>
      <c r="K3322" s="27">
        <f>J3321</f>
        <v>5.47</v>
      </c>
      <c r="L3322" s="25">
        <v>19.54</v>
      </c>
      <c r="M3322" s="49">
        <f>ROUND(K3322*L3322,2)</f>
        <v>106.88</v>
      </c>
    </row>
    <row r="3323" spans="1:13" x14ac:dyDescent="0.25">
      <c r="A3323" s="29"/>
      <c r="B3323" s="29"/>
      <c r="C3323" s="29"/>
      <c r="D3323" s="30"/>
      <c r="E3323" s="29"/>
      <c r="F3323" s="29"/>
      <c r="G3323" s="29"/>
      <c r="H3323" s="29"/>
      <c r="I3323" s="29"/>
      <c r="J3323" s="29"/>
      <c r="K3323" s="29"/>
      <c r="L3323" s="29"/>
      <c r="M3323" s="50"/>
    </row>
    <row r="3324" spans="1:13" x14ac:dyDescent="0.25">
      <c r="A3324" s="17" t="s">
        <v>63</v>
      </c>
      <c r="B3324" s="18" t="s">
        <v>21</v>
      </c>
      <c r="C3324" s="18" t="s">
        <v>64</v>
      </c>
      <c r="D3324" s="19" t="s">
        <v>65</v>
      </c>
      <c r="E3324" s="20"/>
      <c r="F3324" s="20"/>
      <c r="G3324" s="20"/>
      <c r="H3324" s="20"/>
      <c r="I3324" s="20"/>
      <c r="J3324" s="20"/>
      <c r="K3324" s="21">
        <f>K3327</f>
        <v>2</v>
      </c>
      <c r="L3324" s="22">
        <f>L3327</f>
        <v>49.5</v>
      </c>
      <c r="M3324" s="47">
        <f>M3327</f>
        <v>99</v>
      </c>
    </row>
    <row r="3325" spans="1:13" ht="33.75" x14ac:dyDescent="0.25">
      <c r="A3325" s="20"/>
      <c r="B3325" s="20"/>
      <c r="C3325" s="20"/>
      <c r="D3325" s="19" t="s">
        <v>66</v>
      </c>
      <c r="E3325" s="20"/>
      <c r="F3325" s="20"/>
      <c r="G3325" s="20"/>
      <c r="H3325" s="20"/>
      <c r="I3325" s="20"/>
      <c r="J3325" s="20"/>
      <c r="K3325" s="20"/>
      <c r="L3325" s="20"/>
      <c r="M3325" s="48"/>
    </row>
    <row r="3326" spans="1:13" x14ac:dyDescent="0.25">
      <c r="A3326" s="20"/>
      <c r="B3326" s="20"/>
      <c r="C3326" s="20"/>
      <c r="D3326" s="23"/>
      <c r="E3326" s="18" t="s">
        <v>71</v>
      </c>
      <c r="F3326" s="24">
        <v>2</v>
      </c>
      <c r="G3326" s="25">
        <v>0</v>
      </c>
      <c r="H3326" s="25">
        <v>0</v>
      </c>
      <c r="I3326" s="25">
        <v>0</v>
      </c>
      <c r="J3326" s="22">
        <f>OR(F3326&lt;&gt;0,G3326&lt;&gt;0,H3326&lt;&gt;0,I3326&lt;&gt;0)*(F3326 + (F3326 = 0))*(G3326 + (G3326 = 0))*(H3326 + (H3326 = 0))*(I3326 + (I3326 = 0))</f>
        <v>2</v>
      </c>
      <c r="K3326" s="20"/>
      <c r="L3326" s="20"/>
      <c r="M3326" s="48"/>
    </row>
    <row r="3327" spans="1:13" x14ac:dyDescent="0.25">
      <c r="A3327" s="20"/>
      <c r="B3327" s="20"/>
      <c r="C3327" s="20"/>
      <c r="D3327" s="23"/>
      <c r="E3327" s="20"/>
      <c r="F3327" s="20"/>
      <c r="G3327" s="20"/>
      <c r="H3327" s="20"/>
      <c r="I3327" s="20"/>
      <c r="J3327" s="26" t="s">
        <v>67</v>
      </c>
      <c r="K3327" s="27">
        <f>J3326</f>
        <v>2</v>
      </c>
      <c r="L3327" s="25">
        <v>49.5</v>
      </c>
      <c r="M3327" s="49">
        <f>ROUND(K3327*L3327,2)</f>
        <v>99</v>
      </c>
    </row>
    <row r="3328" spans="1:13" x14ac:dyDescent="0.25">
      <c r="A3328" s="29"/>
      <c r="B3328" s="29"/>
      <c r="C3328" s="29"/>
      <c r="D3328" s="30"/>
      <c r="E3328" s="29"/>
      <c r="F3328" s="29"/>
      <c r="G3328" s="29"/>
      <c r="H3328" s="29"/>
      <c r="I3328" s="29"/>
      <c r="J3328" s="29"/>
      <c r="K3328" s="29"/>
      <c r="L3328" s="29"/>
      <c r="M3328" s="50"/>
    </row>
    <row r="3329" spans="1:13" x14ac:dyDescent="0.25">
      <c r="A3329" s="17" t="s">
        <v>58</v>
      </c>
      <c r="B3329" s="18" t="s">
        <v>21</v>
      </c>
      <c r="C3329" s="18" t="s">
        <v>59</v>
      </c>
      <c r="D3329" s="19" t="s">
        <v>60</v>
      </c>
      <c r="E3329" s="20"/>
      <c r="F3329" s="20"/>
      <c r="G3329" s="20"/>
      <c r="H3329" s="20"/>
      <c r="I3329" s="20"/>
      <c r="J3329" s="20"/>
      <c r="K3329" s="21">
        <f>K3332</f>
        <v>0.88</v>
      </c>
      <c r="L3329" s="22">
        <f>L3332</f>
        <v>204.11</v>
      </c>
      <c r="M3329" s="47">
        <f>M3332</f>
        <v>179.62</v>
      </c>
    </row>
    <row r="3330" spans="1:13" ht="56.25" x14ac:dyDescent="0.25">
      <c r="A3330" s="20"/>
      <c r="B3330" s="20"/>
      <c r="C3330" s="20"/>
      <c r="D3330" s="19" t="s">
        <v>61</v>
      </c>
      <c r="E3330" s="20"/>
      <c r="F3330" s="20"/>
      <c r="G3330" s="20"/>
      <c r="H3330" s="20"/>
      <c r="I3330" s="20"/>
      <c r="J3330" s="20"/>
      <c r="K3330" s="20"/>
      <c r="L3330" s="20"/>
      <c r="M3330" s="48"/>
    </row>
    <row r="3331" spans="1:13" x14ac:dyDescent="0.25">
      <c r="A3331" s="20"/>
      <c r="B3331" s="20"/>
      <c r="C3331" s="20"/>
      <c r="D3331" s="23"/>
      <c r="E3331" s="18" t="s">
        <v>71</v>
      </c>
      <c r="F3331" s="24">
        <v>1</v>
      </c>
      <c r="G3331" s="25">
        <v>1.1000000000000001</v>
      </c>
      <c r="H3331" s="25">
        <v>0.8</v>
      </c>
      <c r="I3331" s="25">
        <v>0</v>
      </c>
      <c r="J3331" s="22">
        <f>OR(F3331&lt;&gt;0,G3331&lt;&gt;0,H3331&lt;&gt;0,I3331&lt;&gt;0)*(F3331 + (F3331 = 0))*(G3331 + (G3331 = 0))*(H3331 + (H3331 = 0))*(I3331 + (I3331 = 0))</f>
        <v>0.88</v>
      </c>
      <c r="K3331" s="20"/>
      <c r="L3331" s="20"/>
      <c r="M3331" s="48"/>
    </row>
    <row r="3332" spans="1:13" x14ac:dyDescent="0.25">
      <c r="A3332" s="20"/>
      <c r="B3332" s="20"/>
      <c r="C3332" s="20"/>
      <c r="D3332" s="23"/>
      <c r="E3332" s="20"/>
      <c r="F3332" s="20"/>
      <c r="G3332" s="20"/>
      <c r="H3332" s="20"/>
      <c r="I3332" s="20"/>
      <c r="J3332" s="26" t="s">
        <v>62</v>
      </c>
      <c r="K3332" s="27">
        <f>J3331</f>
        <v>0.88</v>
      </c>
      <c r="L3332" s="25">
        <v>204.11</v>
      </c>
      <c r="M3332" s="49">
        <f>ROUND(K3332*L3332,2)</f>
        <v>179.62</v>
      </c>
    </row>
    <row r="3333" spans="1:13" x14ac:dyDescent="0.25">
      <c r="A3333" s="29"/>
      <c r="B3333" s="29"/>
      <c r="C3333" s="29"/>
      <c r="D3333" s="30"/>
      <c r="E3333" s="29"/>
      <c r="F3333" s="29"/>
      <c r="G3333" s="29"/>
      <c r="H3333" s="29"/>
      <c r="I3333" s="29"/>
      <c r="J3333" s="29"/>
      <c r="K3333" s="29"/>
      <c r="L3333" s="29"/>
      <c r="M3333" s="50"/>
    </row>
    <row r="3334" spans="1:13" x14ac:dyDescent="0.25">
      <c r="A3334" s="17" t="s">
        <v>20</v>
      </c>
      <c r="B3334" s="18" t="s">
        <v>21</v>
      </c>
      <c r="C3334" s="18" t="s">
        <v>22</v>
      </c>
      <c r="D3334" s="19" t="s">
        <v>23</v>
      </c>
      <c r="E3334" s="20"/>
      <c r="F3334" s="20"/>
      <c r="G3334" s="20"/>
      <c r="H3334" s="20"/>
      <c r="I3334" s="20"/>
      <c r="J3334" s="20"/>
      <c r="K3334" s="21">
        <f>K3337</f>
        <v>8.48</v>
      </c>
      <c r="L3334" s="22">
        <f>L3337</f>
        <v>24.43</v>
      </c>
      <c r="M3334" s="47">
        <f>M3337</f>
        <v>207.17</v>
      </c>
    </row>
    <row r="3335" spans="1:13" ht="33.75" x14ac:dyDescent="0.25">
      <c r="A3335" s="20"/>
      <c r="B3335" s="20"/>
      <c r="C3335" s="20"/>
      <c r="D3335" s="19" t="s">
        <v>24</v>
      </c>
      <c r="E3335" s="20"/>
      <c r="F3335" s="20"/>
      <c r="G3335" s="20"/>
      <c r="H3335" s="20"/>
      <c r="I3335" s="20"/>
      <c r="J3335" s="20"/>
      <c r="K3335" s="20"/>
      <c r="L3335" s="20"/>
      <c r="M3335" s="48"/>
    </row>
    <row r="3336" spans="1:13" x14ac:dyDescent="0.25">
      <c r="A3336" s="20"/>
      <c r="B3336" s="20"/>
      <c r="C3336" s="20"/>
      <c r="D3336" s="23"/>
      <c r="E3336" s="18" t="s">
        <v>818</v>
      </c>
      <c r="F3336" s="24">
        <v>1</v>
      </c>
      <c r="G3336" s="25">
        <v>0.8</v>
      </c>
      <c r="H3336" s="25">
        <v>10.6</v>
      </c>
      <c r="I3336" s="25">
        <v>0</v>
      </c>
      <c r="J3336" s="22">
        <f>OR(F3336&lt;&gt;0,G3336&lt;&gt;0,H3336&lt;&gt;0,I3336&lt;&gt;0)*(F3336 + (F3336 = 0))*(G3336 + (G3336 = 0))*(H3336 + (H3336 = 0))*(I3336 + (I3336 = 0))</f>
        <v>8.48</v>
      </c>
      <c r="K3336" s="20"/>
      <c r="L3336" s="20"/>
      <c r="M3336" s="48"/>
    </row>
    <row r="3337" spans="1:13" x14ac:dyDescent="0.25">
      <c r="A3337" s="20"/>
      <c r="B3337" s="20"/>
      <c r="C3337" s="20"/>
      <c r="D3337" s="23"/>
      <c r="E3337" s="20"/>
      <c r="F3337" s="20"/>
      <c r="G3337" s="20"/>
      <c r="H3337" s="20"/>
      <c r="I3337" s="20"/>
      <c r="J3337" s="26" t="s">
        <v>27</v>
      </c>
      <c r="K3337" s="27">
        <f>J3336</f>
        <v>8.48</v>
      </c>
      <c r="L3337" s="25">
        <v>24.43</v>
      </c>
      <c r="M3337" s="49">
        <f>ROUND(K3337*L3337,2)</f>
        <v>207.17</v>
      </c>
    </row>
    <row r="3338" spans="1:13" x14ac:dyDescent="0.25">
      <c r="A3338" s="29"/>
      <c r="B3338" s="29"/>
      <c r="C3338" s="29"/>
      <c r="D3338" s="30"/>
      <c r="E3338" s="29"/>
      <c r="F3338" s="29"/>
      <c r="G3338" s="29"/>
      <c r="H3338" s="29"/>
      <c r="I3338" s="29"/>
      <c r="J3338" s="29"/>
      <c r="K3338" s="29"/>
      <c r="L3338" s="29"/>
      <c r="M3338" s="50"/>
    </row>
    <row r="3339" spans="1:13" x14ac:dyDescent="0.25">
      <c r="A3339" s="17" t="s">
        <v>272</v>
      </c>
      <c r="B3339" s="18" t="s">
        <v>21</v>
      </c>
      <c r="C3339" s="18" t="s">
        <v>113</v>
      </c>
      <c r="D3339" s="19" t="s">
        <v>273</v>
      </c>
      <c r="E3339" s="20"/>
      <c r="F3339" s="20"/>
      <c r="G3339" s="20"/>
      <c r="H3339" s="20"/>
      <c r="I3339" s="20"/>
      <c r="J3339" s="20"/>
      <c r="K3339" s="21">
        <f>K3342</f>
        <v>8</v>
      </c>
      <c r="L3339" s="22">
        <f>L3342</f>
        <v>20</v>
      </c>
      <c r="M3339" s="47">
        <f>M3342</f>
        <v>160</v>
      </c>
    </row>
    <row r="3340" spans="1:13" ht="33.75" x14ac:dyDescent="0.25">
      <c r="A3340" s="20"/>
      <c r="B3340" s="20"/>
      <c r="C3340" s="20"/>
      <c r="D3340" s="19" t="s">
        <v>274</v>
      </c>
      <c r="E3340" s="20"/>
      <c r="F3340" s="20"/>
      <c r="G3340" s="20"/>
      <c r="H3340" s="20"/>
      <c r="I3340" s="20"/>
      <c r="J3340" s="20"/>
      <c r="K3340" s="20"/>
      <c r="L3340" s="20"/>
      <c r="M3340" s="48"/>
    </row>
    <row r="3341" spans="1:13" x14ac:dyDescent="0.25">
      <c r="A3341" s="20"/>
      <c r="B3341" s="20"/>
      <c r="C3341" s="20"/>
      <c r="D3341" s="23"/>
      <c r="E3341" s="18" t="s">
        <v>412</v>
      </c>
      <c r="F3341" s="24">
        <v>8</v>
      </c>
      <c r="G3341" s="25">
        <v>0</v>
      </c>
      <c r="H3341" s="25">
        <v>0</v>
      </c>
      <c r="I3341" s="25">
        <v>0</v>
      </c>
      <c r="J3341" s="22">
        <f>OR(F3341&lt;&gt;0,G3341&lt;&gt;0,H3341&lt;&gt;0,I3341&lt;&gt;0)*(F3341 + (F3341 = 0))*(G3341 + (G3341 = 0))*(H3341 + (H3341 = 0))*(I3341 + (I3341 = 0))</f>
        <v>8</v>
      </c>
      <c r="K3341" s="20"/>
      <c r="L3341" s="20"/>
      <c r="M3341" s="48"/>
    </row>
    <row r="3342" spans="1:13" x14ac:dyDescent="0.25">
      <c r="A3342" s="20"/>
      <c r="B3342" s="20"/>
      <c r="C3342" s="20"/>
      <c r="D3342" s="23"/>
      <c r="E3342" s="20"/>
      <c r="F3342" s="20"/>
      <c r="G3342" s="20"/>
      <c r="H3342" s="20"/>
      <c r="I3342" s="20"/>
      <c r="J3342" s="26" t="s">
        <v>275</v>
      </c>
      <c r="K3342" s="27">
        <f>J3341</f>
        <v>8</v>
      </c>
      <c r="L3342" s="25">
        <v>20</v>
      </c>
      <c r="M3342" s="49">
        <f>ROUND(K3342*L3342,2)</f>
        <v>160</v>
      </c>
    </row>
    <row r="3343" spans="1:13" x14ac:dyDescent="0.25">
      <c r="A3343" s="29"/>
      <c r="B3343" s="29"/>
      <c r="C3343" s="29"/>
      <c r="D3343" s="30"/>
      <c r="E3343" s="29"/>
      <c r="F3343" s="29"/>
      <c r="G3343" s="29"/>
      <c r="H3343" s="29"/>
      <c r="I3343" s="29"/>
      <c r="J3343" s="29"/>
      <c r="K3343" s="29"/>
      <c r="L3343" s="29"/>
      <c r="M3343" s="50"/>
    </row>
    <row r="3344" spans="1:13" x14ac:dyDescent="0.25">
      <c r="A3344" s="17" t="s">
        <v>202</v>
      </c>
      <c r="B3344" s="18" t="s">
        <v>21</v>
      </c>
      <c r="C3344" s="18" t="s">
        <v>29</v>
      </c>
      <c r="D3344" s="19" t="s">
        <v>203</v>
      </c>
      <c r="E3344" s="20"/>
      <c r="F3344" s="20"/>
      <c r="G3344" s="20"/>
      <c r="H3344" s="20"/>
      <c r="I3344" s="20"/>
      <c r="J3344" s="20"/>
      <c r="K3344" s="21">
        <f>K3351</f>
        <v>2.6</v>
      </c>
      <c r="L3344" s="22">
        <f>L3351</f>
        <v>188.41</v>
      </c>
      <c r="M3344" s="47">
        <f>M3351</f>
        <v>489.87</v>
      </c>
    </row>
    <row r="3345" spans="1:13" ht="78.75" x14ac:dyDescent="0.25">
      <c r="A3345" s="20"/>
      <c r="B3345" s="20"/>
      <c r="C3345" s="20"/>
      <c r="D3345" s="19" t="s">
        <v>204</v>
      </c>
      <c r="E3345" s="20"/>
      <c r="F3345" s="20"/>
      <c r="G3345" s="20"/>
      <c r="H3345" s="20"/>
      <c r="I3345" s="20"/>
      <c r="J3345" s="20"/>
      <c r="K3345" s="20"/>
      <c r="L3345" s="20"/>
      <c r="M3345" s="48"/>
    </row>
    <row r="3346" spans="1:13" x14ac:dyDescent="0.25">
      <c r="A3346" s="20"/>
      <c r="B3346" s="20"/>
      <c r="C3346" s="20"/>
      <c r="D3346" s="23"/>
      <c r="E3346" s="18" t="s">
        <v>412</v>
      </c>
      <c r="F3346" s="24">
        <v>1</v>
      </c>
      <c r="G3346" s="25">
        <v>0.7</v>
      </c>
      <c r="H3346" s="25">
        <v>0</v>
      </c>
      <c r="I3346" s="25">
        <v>0</v>
      </c>
      <c r="J3346" s="22">
        <f>OR(F3346&lt;&gt;0,G3346&lt;&gt;0,H3346&lt;&gt;0,I3346&lt;&gt;0)*(F3346 + (F3346 = 0))*(G3346 + (G3346 = 0))*(H3346 + (H3346 = 0))*(I3346 + (I3346 = 0))</f>
        <v>0.7</v>
      </c>
      <c r="K3346" s="20"/>
      <c r="L3346" s="20"/>
      <c r="M3346" s="48"/>
    </row>
    <row r="3347" spans="1:13" x14ac:dyDescent="0.25">
      <c r="A3347" s="20"/>
      <c r="B3347" s="20"/>
      <c r="C3347" s="20"/>
      <c r="D3347" s="23"/>
      <c r="E3347" s="18" t="s">
        <v>16</v>
      </c>
      <c r="F3347" s="24">
        <v>1</v>
      </c>
      <c r="G3347" s="25">
        <v>0.5</v>
      </c>
      <c r="H3347" s="25">
        <v>0</v>
      </c>
      <c r="I3347" s="25">
        <v>0</v>
      </c>
      <c r="J3347" s="22">
        <f>OR(F3347&lt;&gt;0,G3347&lt;&gt;0,H3347&lt;&gt;0,I3347&lt;&gt;0)*(F3347 + (F3347 = 0))*(G3347 + (G3347 = 0))*(H3347 + (H3347 = 0))*(I3347 + (I3347 = 0))</f>
        <v>0.5</v>
      </c>
      <c r="K3347" s="20"/>
      <c r="L3347" s="20"/>
      <c r="M3347" s="48"/>
    </row>
    <row r="3348" spans="1:13" x14ac:dyDescent="0.25">
      <c r="A3348" s="20"/>
      <c r="B3348" s="20"/>
      <c r="C3348" s="20"/>
      <c r="D3348" s="23"/>
      <c r="E3348" s="18" t="s">
        <v>16</v>
      </c>
      <c r="F3348" s="24">
        <v>1</v>
      </c>
      <c r="G3348" s="25">
        <v>0.5</v>
      </c>
      <c r="H3348" s="25">
        <v>0</v>
      </c>
      <c r="I3348" s="25">
        <v>0</v>
      </c>
      <c r="J3348" s="22">
        <f>OR(F3348&lt;&gt;0,G3348&lt;&gt;0,H3348&lt;&gt;0,I3348&lt;&gt;0)*(F3348 + (F3348 = 0))*(G3348 + (G3348 = 0))*(H3348 + (H3348 = 0))*(I3348 + (I3348 = 0))</f>
        <v>0.5</v>
      </c>
      <c r="K3348" s="20"/>
      <c r="L3348" s="20"/>
      <c r="M3348" s="48"/>
    </row>
    <row r="3349" spans="1:13" x14ac:dyDescent="0.25">
      <c r="A3349" s="20"/>
      <c r="B3349" s="20"/>
      <c r="C3349" s="20"/>
      <c r="D3349" s="23"/>
      <c r="E3349" s="18" t="s">
        <v>16</v>
      </c>
      <c r="F3349" s="24">
        <v>1</v>
      </c>
      <c r="G3349" s="25">
        <v>0.3</v>
      </c>
      <c r="H3349" s="25">
        <v>0</v>
      </c>
      <c r="I3349" s="25">
        <v>0</v>
      </c>
      <c r="J3349" s="22">
        <f>OR(F3349&lt;&gt;0,G3349&lt;&gt;0,H3349&lt;&gt;0,I3349&lt;&gt;0)*(F3349 + (F3349 = 0))*(G3349 + (G3349 = 0))*(H3349 + (H3349 = 0))*(I3349 + (I3349 = 0))</f>
        <v>0.3</v>
      </c>
      <c r="K3349" s="20"/>
      <c r="L3349" s="20"/>
      <c r="M3349" s="48"/>
    </row>
    <row r="3350" spans="1:13" x14ac:dyDescent="0.25">
      <c r="A3350" s="20"/>
      <c r="B3350" s="20"/>
      <c r="C3350" s="20"/>
      <c r="D3350" s="23"/>
      <c r="E3350" s="18" t="s">
        <v>415</v>
      </c>
      <c r="F3350" s="24">
        <v>1</v>
      </c>
      <c r="G3350" s="25">
        <v>0.6</v>
      </c>
      <c r="H3350" s="25">
        <v>0</v>
      </c>
      <c r="I3350" s="25">
        <v>0</v>
      </c>
      <c r="J3350" s="22">
        <f>OR(F3350&lt;&gt;0,G3350&lt;&gt;0,H3350&lt;&gt;0,I3350&lt;&gt;0)*(F3350 + (F3350 = 0))*(G3350 + (G3350 = 0))*(H3350 + (H3350 = 0))*(I3350 + (I3350 = 0))</f>
        <v>0.6</v>
      </c>
      <c r="K3350" s="20"/>
      <c r="L3350" s="20"/>
      <c r="M3350" s="48"/>
    </row>
    <row r="3351" spans="1:13" x14ac:dyDescent="0.25">
      <c r="A3351" s="20"/>
      <c r="B3351" s="20"/>
      <c r="C3351" s="20"/>
      <c r="D3351" s="23"/>
      <c r="E3351" s="20"/>
      <c r="F3351" s="20"/>
      <c r="G3351" s="20"/>
      <c r="H3351" s="20"/>
      <c r="I3351" s="20"/>
      <c r="J3351" s="26" t="s">
        <v>209</v>
      </c>
      <c r="K3351" s="27">
        <f>SUM(J3346:J3350)</f>
        <v>2.6</v>
      </c>
      <c r="L3351" s="25">
        <v>188.41</v>
      </c>
      <c r="M3351" s="49">
        <f>ROUND(K3351*L3351,2)</f>
        <v>489.87</v>
      </c>
    </row>
    <row r="3352" spans="1:13" x14ac:dyDescent="0.25">
      <c r="A3352" s="29"/>
      <c r="B3352" s="29"/>
      <c r="C3352" s="29"/>
      <c r="D3352" s="30"/>
      <c r="E3352" s="29"/>
      <c r="F3352" s="29"/>
      <c r="G3352" s="29"/>
      <c r="H3352" s="29"/>
      <c r="I3352" s="29"/>
      <c r="J3352" s="29"/>
      <c r="K3352" s="29"/>
      <c r="L3352" s="29"/>
      <c r="M3352" s="50"/>
    </row>
    <row r="3353" spans="1:13" x14ac:dyDescent="0.25">
      <c r="A3353" s="17" t="s">
        <v>451</v>
      </c>
      <c r="B3353" s="18" t="s">
        <v>21</v>
      </c>
      <c r="C3353" s="18" t="s">
        <v>59</v>
      </c>
      <c r="D3353" s="19" t="s">
        <v>452</v>
      </c>
      <c r="E3353" s="20"/>
      <c r="F3353" s="20"/>
      <c r="G3353" s="20"/>
      <c r="H3353" s="20"/>
      <c r="I3353" s="20"/>
      <c r="J3353" s="20"/>
      <c r="K3353" s="21">
        <f>K3361</f>
        <v>2.69</v>
      </c>
      <c r="L3353" s="22">
        <f>L3361</f>
        <v>325</v>
      </c>
      <c r="M3353" s="47">
        <f>M3361</f>
        <v>874.25</v>
      </c>
    </row>
    <row r="3354" spans="1:13" ht="45" x14ac:dyDescent="0.25">
      <c r="A3354" s="20"/>
      <c r="B3354" s="20"/>
      <c r="C3354" s="20"/>
      <c r="D3354" s="19" t="s">
        <v>453</v>
      </c>
      <c r="E3354" s="20"/>
      <c r="F3354" s="20"/>
      <c r="G3354" s="20"/>
      <c r="H3354" s="20"/>
      <c r="I3354" s="20"/>
      <c r="J3354" s="20"/>
      <c r="K3354" s="20"/>
      <c r="L3354" s="20"/>
      <c r="M3354" s="48"/>
    </row>
    <row r="3355" spans="1:13" x14ac:dyDescent="0.25">
      <c r="A3355" s="20"/>
      <c r="B3355" s="20"/>
      <c r="C3355" s="20"/>
      <c r="D3355" s="23"/>
      <c r="E3355" s="18" t="s">
        <v>418</v>
      </c>
      <c r="F3355" s="24"/>
      <c r="G3355" s="25"/>
      <c r="H3355" s="25"/>
      <c r="I3355" s="25"/>
      <c r="J3355" s="22">
        <f t="shared" ref="J3355:J3360" si="24">OR(F3355&lt;&gt;0,G3355&lt;&gt;0,H3355&lt;&gt;0,I3355&lt;&gt;0)*(F3355 + (F3355 = 0))*(G3355 + (G3355 = 0))*(H3355 + (H3355 = 0))*(I3355 + (I3355 = 0))</f>
        <v>0</v>
      </c>
      <c r="K3355" s="20"/>
      <c r="L3355" s="20"/>
      <c r="M3355" s="48"/>
    </row>
    <row r="3356" spans="1:13" x14ac:dyDescent="0.25">
      <c r="A3356" s="20"/>
      <c r="B3356" s="20"/>
      <c r="C3356" s="20"/>
      <c r="D3356" s="23"/>
      <c r="E3356" s="18" t="s">
        <v>819</v>
      </c>
      <c r="F3356" s="24">
        <v>1</v>
      </c>
      <c r="G3356" s="25">
        <v>2.5</v>
      </c>
      <c r="H3356" s="25">
        <v>0.28000000000000003</v>
      </c>
      <c r="I3356" s="25">
        <v>0</v>
      </c>
      <c r="J3356" s="22">
        <f t="shared" si="24"/>
        <v>0.7</v>
      </c>
      <c r="K3356" s="20"/>
      <c r="L3356" s="20"/>
      <c r="M3356" s="48"/>
    </row>
    <row r="3357" spans="1:13" x14ac:dyDescent="0.25">
      <c r="A3357" s="20"/>
      <c r="B3357" s="20"/>
      <c r="C3357" s="20"/>
      <c r="D3357" s="23"/>
      <c r="E3357" s="18" t="s">
        <v>820</v>
      </c>
      <c r="F3357" s="24">
        <v>1</v>
      </c>
      <c r="G3357" s="25">
        <v>4.0999999999999996</v>
      </c>
      <c r="H3357" s="25">
        <v>0.13</v>
      </c>
      <c r="I3357" s="25">
        <v>0</v>
      </c>
      <c r="J3357" s="22">
        <f t="shared" si="24"/>
        <v>0.53</v>
      </c>
      <c r="K3357" s="20"/>
      <c r="L3357" s="20"/>
      <c r="M3357" s="48"/>
    </row>
    <row r="3358" spans="1:13" x14ac:dyDescent="0.25">
      <c r="A3358" s="20"/>
      <c r="B3358" s="20"/>
      <c r="C3358" s="20"/>
      <c r="D3358" s="23"/>
      <c r="E3358" s="18" t="s">
        <v>821</v>
      </c>
      <c r="F3358" s="24">
        <v>1</v>
      </c>
      <c r="G3358" s="25">
        <v>2.4</v>
      </c>
      <c r="H3358" s="25">
        <v>0.31</v>
      </c>
      <c r="I3358" s="25">
        <v>0</v>
      </c>
      <c r="J3358" s="22">
        <f t="shared" si="24"/>
        <v>0.74</v>
      </c>
      <c r="K3358" s="20"/>
      <c r="L3358" s="20"/>
      <c r="M3358" s="48"/>
    </row>
    <row r="3359" spans="1:13" x14ac:dyDescent="0.25">
      <c r="A3359" s="20"/>
      <c r="B3359" s="20"/>
      <c r="C3359" s="20"/>
      <c r="D3359" s="23"/>
      <c r="E3359" s="18" t="s">
        <v>822</v>
      </c>
      <c r="F3359" s="24">
        <v>4</v>
      </c>
      <c r="G3359" s="25">
        <v>0.02</v>
      </c>
      <c r="H3359" s="25">
        <v>3.46</v>
      </c>
      <c r="I3359" s="25">
        <v>0</v>
      </c>
      <c r="J3359" s="22">
        <f t="shared" si="24"/>
        <v>0.28000000000000003</v>
      </c>
      <c r="K3359" s="20"/>
      <c r="L3359" s="20"/>
      <c r="M3359" s="48"/>
    </row>
    <row r="3360" spans="1:13" x14ac:dyDescent="0.25">
      <c r="A3360" s="20"/>
      <c r="B3360" s="20"/>
      <c r="C3360" s="20"/>
      <c r="D3360" s="23"/>
      <c r="E3360" s="18" t="s">
        <v>823</v>
      </c>
      <c r="F3360" s="24">
        <v>1</v>
      </c>
      <c r="G3360" s="25">
        <v>1.1000000000000001</v>
      </c>
      <c r="H3360" s="25">
        <v>0.4</v>
      </c>
      <c r="I3360" s="25">
        <v>0</v>
      </c>
      <c r="J3360" s="22">
        <f t="shared" si="24"/>
        <v>0.44</v>
      </c>
      <c r="K3360" s="20"/>
      <c r="L3360" s="20"/>
      <c r="M3360" s="48"/>
    </row>
    <row r="3361" spans="1:13" x14ac:dyDescent="0.25">
      <c r="A3361" s="20"/>
      <c r="B3361" s="20"/>
      <c r="C3361" s="20"/>
      <c r="D3361" s="23"/>
      <c r="E3361" s="20"/>
      <c r="F3361" s="20"/>
      <c r="G3361" s="20"/>
      <c r="H3361" s="20"/>
      <c r="I3361" s="20"/>
      <c r="J3361" s="26" t="s">
        <v>558</v>
      </c>
      <c r="K3361" s="27">
        <f>SUM(J3355:J3360)</f>
        <v>2.69</v>
      </c>
      <c r="L3361" s="25">
        <v>325</v>
      </c>
      <c r="M3361" s="49">
        <f>ROUND(K3361*L3361,2)</f>
        <v>874.25</v>
      </c>
    </row>
    <row r="3362" spans="1:13" x14ac:dyDescent="0.25">
      <c r="A3362" s="29"/>
      <c r="B3362" s="29"/>
      <c r="C3362" s="29"/>
      <c r="D3362" s="30"/>
      <c r="E3362" s="29"/>
      <c r="F3362" s="29"/>
      <c r="G3362" s="29"/>
      <c r="H3362" s="29"/>
      <c r="I3362" s="29"/>
      <c r="J3362" s="29"/>
      <c r="K3362" s="29"/>
      <c r="L3362" s="29"/>
      <c r="M3362" s="50"/>
    </row>
    <row r="3363" spans="1:13" x14ac:dyDescent="0.25">
      <c r="A3363" s="17" t="s">
        <v>34</v>
      </c>
      <c r="B3363" s="18" t="s">
        <v>21</v>
      </c>
      <c r="C3363" s="18" t="s">
        <v>22</v>
      </c>
      <c r="D3363" s="19" t="s">
        <v>35</v>
      </c>
      <c r="E3363" s="20"/>
      <c r="F3363" s="20"/>
      <c r="G3363" s="20"/>
      <c r="H3363" s="20"/>
      <c r="I3363" s="20"/>
      <c r="J3363" s="20"/>
      <c r="K3363" s="21">
        <f>K3369</f>
        <v>2.75</v>
      </c>
      <c r="L3363" s="22">
        <f>L3369</f>
        <v>27.92</v>
      </c>
      <c r="M3363" s="47">
        <f>M3369</f>
        <v>76.78</v>
      </c>
    </row>
    <row r="3364" spans="1:13" ht="33.75" x14ac:dyDescent="0.25">
      <c r="A3364" s="20"/>
      <c r="B3364" s="20"/>
      <c r="C3364" s="20"/>
      <c r="D3364" s="19" t="s">
        <v>36</v>
      </c>
      <c r="E3364" s="20"/>
      <c r="F3364" s="20"/>
      <c r="G3364" s="20"/>
      <c r="H3364" s="20"/>
      <c r="I3364" s="20"/>
      <c r="J3364" s="20"/>
      <c r="K3364" s="20"/>
      <c r="L3364" s="20"/>
      <c r="M3364" s="48"/>
    </row>
    <row r="3365" spans="1:13" x14ac:dyDescent="0.25">
      <c r="A3365" s="20"/>
      <c r="B3365" s="20"/>
      <c r="C3365" s="20"/>
      <c r="D3365" s="23"/>
      <c r="E3365" s="18" t="s">
        <v>415</v>
      </c>
      <c r="F3365" s="24"/>
      <c r="G3365" s="25"/>
      <c r="H3365" s="25"/>
      <c r="I3365" s="25"/>
      <c r="J3365" s="22">
        <f>OR(F3365&lt;&gt;0,G3365&lt;&gt;0,H3365&lt;&gt;0,I3365&lt;&gt;0)*(F3365 + (F3365 = 0))*(G3365 + (G3365 = 0))*(H3365 + (H3365 = 0))*(I3365 + (I3365 = 0))</f>
        <v>0</v>
      </c>
      <c r="K3365" s="20"/>
      <c r="L3365" s="20"/>
      <c r="M3365" s="48"/>
    </row>
    <row r="3366" spans="1:13" x14ac:dyDescent="0.25">
      <c r="A3366" s="20"/>
      <c r="B3366" s="20"/>
      <c r="C3366" s="20"/>
      <c r="D3366" s="23"/>
      <c r="E3366" s="18" t="s">
        <v>824</v>
      </c>
      <c r="F3366" s="24">
        <v>2</v>
      </c>
      <c r="G3366" s="25">
        <v>0.5</v>
      </c>
      <c r="H3366" s="25">
        <v>1.47</v>
      </c>
      <c r="I3366" s="25">
        <v>0</v>
      </c>
      <c r="J3366" s="22">
        <f>OR(F3366&lt;&gt;0,G3366&lt;&gt;0,H3366&lt;&gt;0,I3366&lt;&gt;0)*(F3366 + (F3366 = 0))*(G3366 + (G3366 = 0))*(H3366 + (H3366 = 0))*(I3366 + (I3366 = 0))</f>
        <v>1.47</v>
      </c>
      <c r="K3366" s="20"/>
      <c r="L3366" s="20"/>
      <c r="M3366" s="48"/>
    </row>
    <row r="3367" spans="1:13" x14ac:dyDescent="0.25">
      <c r="A3367" s="20"/>
      <c r="B3367" s="20"/>
      <c r="C3367" s="20"/>
      <c r="D3367" s="23"/>
      <c r="E3367" s="18" t="s">
        <v>16</v>
      </c>
      <c r="F3367" s="24">
        <v>1</v>
      </c>
      <c r="G3367" s="25">
        <v>0.6</v>
      </c>
      <c r="H3367" s="25">
        <v>1.47</v>
      </c>
      <c r="I3367" s="25">
        <v>0</v>
      </c>
      <c r="J3367" s="22">
        <f>OR(F3367&lt;&gt;0,G3367&lt;&gt;0,H3367&lt;&gt;0,I3367&lt;&gt;0)*(F3367 + (F3367 = 0))*(G3367 + (G3367 = 0))*(H3367 + (H3367 = 0))*(I3367 + (I3367 = 0))</f>
        <v>0.88</v>
      </c>
      <c r="K3367" s="20"/>
      <c r="L3367" s="20"/>
      <c r="M3367" s="48"/>
    </row>
    <row r="3368" spans="1:13" x14ac:dyDescent="0.25">
      <c r="A3368" s="20"/>
      <c r="B3368" s="20"/>
      <c r="C3368" s="20"/>
      <c r="D3368" s="23"/>
      <c r="E3368" s="18" t="s">
        <v>754</v>
      </c>
      <c r="F3368" s="24">
        <v>2</v>
      </c>
      <c r="G3368" s="25">
        <v>0.2</v>
      </c>
      <c r="H3368" s="25">
        <v>0</v>
      </c>
      <c r="I3368" s="25">
        <v>0</v>
      </c>
      <c r="J3368" s="22">
        <f>OR(F3368&lt;&gt;0,G3368&lt;&gt;0,H3368&lt;&gt;0,I3368&lt;&gt;0)*(F3368 + (F3368 = 0))*(G3368 + (G3368 = 0))*(H3368 + (H3368 = 0))*(I3368 + (I3368 = 0))</f>
        <v>0.4</v>
      </c>
      <c r="K3368" s="20"/>
      <c r="L3368" s="20"/>
      <c r="M3368" s="48"/>
    </row>
    <row r="3369" spans="1:13" x14ac:dyDescent="0.25">
      <c r="A3369" s="20"/>
      <c r="B3369" s="20"/>
      <c r="C3369" s="20"/>
      <c r="D3369" s="23"/>
      <c r="E3369" s="20"/>
      <c r="F3369" s="20"/>
      <c r="G3369" s="20"/>
      <c r="H3369" s="20"/>
      <c r="I3369" s="20"/>
      <c r="J3369" s="26" t="s">
        <v>38</v>
      </c>
      <c r="K3369" s="27">
        <f>SUM(J3365:J3368)</f>
        <v>2.75</v>
      </c>
      <c r="L3369" s="25">
        <v>27.92</v>
      </c>
      <c r="M3369" s="49">
        <f>ROUND(K3369*L3369,2)</f>
        <v>76.78</v>
      </c>
    </row>
    <row r="3370" spans="1:13" x14ac:dyDescent="0.25">
      <c r="A3370" s="29"/>
      <c r="B3370" s="29"/>
      <c r="C3370" s="29"/>
      <c r="D3370" s="30"/>
      <c r="E3370" s="29"/>
      <c r="F3370" s="29"/>
      <c r="G3370" s="29"/>
      <c r="H3370" s="29"/>
      <c r="I3370" s="29"/>
      <c r="J3370" s="29"/>
      <c r="K3370" s="29"/>
      <c r="L3370" s="29"/>
      <c r="M3370" s="50"/>
    </row>
    <row r="3371" spans="1:13" x14ac:dyDescent="0.25">
      <c r="A3371" s="17" t="s">
        <v>471</v>
      </c>
      <c r="B3371" s="18" t="s">
        <v>21</v>
      </c>
      <c r="C3371" s="18" t="s">
        <v>113</v>
      </c>
      <c r="D3371" s="19" t="s">
        <v>472</v>
      </c>
      <c r="E3371" s="20"/>
      <c r="F3371" s="20"/>
      <c r="G3371" s="20"/>
      <c r="H3371" s="20"/>
      <c r="I3371" s="20"/>
      <c r="J3371" s="20"/>
      <c r="K3371" s="21">
        <f>K3374</f>
        <v>4</v>
      </c>
      <c r="L3371" s="22">
        <f>L3374</f>
        <v>20</v>
      </c>
      <c r="M3371" s="47">
        <f>M3374</f>
        <v>80</v>
      </c>
    </row>
    <row r="3372" spans="1:13" ht="22.5" x14ac:dyDescent="0.25">
      <c r="A3372" s="20"/>
      <c r="B3372" s="20"/>
      <c r="C3372" s="20"/>
      <c r="D3372" s="19" t="s">
        <v>473</v>
      </c>
      <c r="E3372" s="20"/>
      <c r="F3372" s="20"/>
      <c r="G3372" s="20"/>
      <c r="H3372" s="20"/>
      <c r="I3372" s="20"/>
      <c r="J3372" s="20"/>
      <c r="K3372" s="20"/>
      <c r="L3372" s="20"/>
      <c r="M3372" s="48"/>
    </row>
    <row r="3373" spans="1:13" x14ac:dyDescent="0.25">
      <c r="A3373" s="20"/>
      <c r="B3373" s="20"/>
      <c r="C3373" s="20"/>
      <c r="D3373" s="23"/>
      <c r="E3373" s="18" t="s">
        <v>408</v>
      </c>
      <c r="F3373" s="24">
        <v>4</v>
      </c>
      <c r="G3373" s="25">
        <v>0</v>
      </c>
      <c r="H3373" s="25">
        <v>0</v>
      </c>
      <c r="I3373" s="25">
        <v>0</v>
      </c>
      <c r="J3373" s="22">
        <f>OR(F3373&lt;&gt;0,G3373&lt;&gt;0,H3373&lt;&gt;0,I3373&lt;&gt;0)*(F3373 + (F3373 = 0))*(G3373 + (G3373 = 0))*(H3373 + (H3373 = 0))*(I3373 + (I3373 = 0))</f>
        <v>4</v>
      </c>
      <c r="K3373" s="20"/>
      <c r="L3373" s="20"/>
      <c r="M3373" s="48"/>
    </row>
    <row r="3374" spans="1:13" x14ac:dyDescent="0.25">
      <c r="A3374" s="20"/>
      <c r="B3374" s="20"/>
      <c r="C3374" s="20"/>
      <c r="D3374" s="23"/>
      <c r="E3374" s="20"/>
      <c r="F3374" s="20"/>
      <c r="G3374" s="20"/>
      <c r="H3374" s="20"/>
      <c r="I3374" s="20"/>
      <c r="J3374" s="26" t="s">
        <v>475</v>
      </c>
      <c r="K3374" s="27">
        <f>J3373</f>
        <v>4</v>
      </c>
      <c r="L3374" s="25">
        <v>20</v>
      </c>
      <c r="M3374" s="49">
        <f>ROUND(K3374*L3374,2)</f>
        <v>80</v>
      </c>
    </row>
    <row r="3375" spans="1:13" x14ac:dyDescent="0.25">
      <c r="A3375" s="29"/>
      <c r="B3375" s="29"/>
      <c r="C3375" s="29"/>
      <c r="D3375" s="30"/>
      <c r="E3375" s="29"/>
      <c r="F3375" s="29"/>
      <c r="G3375" s="29"/>
      <c r="H3375" s="29"/>
      <c r="I3375" s="29"/>
      <c r="J3375" s="29"/>
      <c r="K3375" s="29"/>
      <c r="L3375" s="29"/>
      <c r="M3375" s="50"/>
    </row>
    <row r="3376" spans="1:13" x14ac:dyDescent="0.25">
      <c r="A3376" s="20"/>
      <c r="B3376" s="20"/>
      <c r="C3376" s="20"/>
      <c r="D3376" s="23"/>
      <c r="E3376" s="20"/>
      <c r="F3376" s="20"/>
      <c r="G3376" s="20"/>
      <c r="H3376" s="20"/>
      <c r="I3376" s="20"/>
      <c r="J3376" s="26" t="s">
        <v>825</v>
      </c>
      <c r="K3376" s="31">
        <v>1</v>
      </c>
      <c r="L3376" s="28">
        <f>M3262+M3267+M3272+M3278+M3286+M3296+M3302+M3309+M3314+M3319+M3324+M3329+M3334+M3339+M3344+M3353+M3363+M3371</f>
        <v>11670.17</v>
      </c>
      <c r="M3376" s="49">
        <f>ROUND(K3376*L3376,2)</f>
        <v>11670.17</v>
      </c>
    </row>
    <row r="3377" spans="1:13" x14ac:dyDescent="0.25">
      <c r="A3377" s="29"/>
      <c r="B3377" s="29"/>
      <c r="C3377" s="29"/>
      <c r="D3377" s="30"/>
      <c r="E3377" s="29"/>
      <c r="F3377" s="29"/>
      <c r="G3377" s="29"/>
      <c r="H3377" s="29"/>
      <c r="I3377" s="29"/>
      <c r="J3377" s="29"/>
      <c r="K3377" s="29"/>
      <c r="L3377" s="29"/>
      <c r="M3377" s="50"/>
    </row>
    <row r="3378" spans="1:13" x14ac:dyDescent="0.25">
      <c r="A3378" s="20"/>
      <c r="B3378" s="20"/>
      <c r="C3378" s="20"/>
      <c r="D3378" s="23"/>
      <c r="E3378" s="20"/>
      <c r="F3378" s="20"/>
      <c r="G3378" s="20"/>
      <c r="H3378" s="20"/>
      <c r="I3378" s="20"/>
      <c r="J3378" s="26" t="s">
        <v>826</v>
      </c>
      <c r="K3378" s="32">
        <v>1</v>
      </c>
      <c r="L3378" s="28">
        <f>M3261</f>
        <v>11670.17</v>
      </c>
      <c r="M3378" s="49">
        <f>ROUND(K3378*L3378,2)</f>
        <v>11670.17</v>
      </c>
    </row>
    <row r="3379" spans="1:13" x14ac:dyDescent="0.25">
      <c r="A3379" s="29"/>
      <c r="B3379" s="29"/>
      <c r="C3379" s="29"/>
      <c r="D3379" s="30"/>
      <c r="E3379" s="29"/>
      <c r="F3379" s="29"/>
      <c r="G3379" s="29"/>
      <c r="H3379" s="29"/>
      <c r="I3379" s="29"/>
      <c r="J3379" s="29"/>
      <c r="K3379" s="29"/>
      <c r="L3379" s="29"/>
      <c r="M3379" s="50"/>
    </row>
    <row r="3380" spans="1:13" collapsed="1" x14ac:dyDescent="0.25">
      <c r="A3380" s="7" t="s">
        <v>827</v>
      </c>
      <c r="B3380" s="7" t="s">
        <v>15</v>
      </c>
      <c r="C3380" s="7" t="s">
        <v>16</v>
      </c>
      <c r="D3380" s="8" t="s">
        <v>828</v>
      </c>
      <c r="E3380" s="9"/>
      <c r="F3380" s="9"/>
      <c r="G3380" s="9"/>
      <c r="H3380" s="9"/>
      <c r="I3380" s="9"/>
      <c r="J3380" s="9"/>
      <c r="K3380" s="10">
        <f>K3438</f>
        <v>1</v>
      </c>
      <c r="L3380" s="11">
        <f>L3438</f>
        <v>1967.24</v>
      </c>
      <c r="M3380" s="45">
        <f>M3438</f>
        <v>1967.24</v>
      </c>
    </row>
    <row r="3381" spans="1:13" x14ac:dyDescent="0.25">
      <c r="A3381" s="12" t="s">
        <v>829</v>
      </c>
      <c r="B3381" s="12" t="s">
        <v>15</v>
      </c>
      <c r="C3381" s="12" t="s">
        <v>16</v>
      </c>
      <c r="D3381" s="13" t="s">
        <v>19</v>
      </c>
      <c r="E3381" s="14"/>
      <c r="F3381" s="14"/>
      <c r="G3381" s="14"/>
      <c r="H3381" s="14"/>
      <c r="I3381" s="14"/>
      <c r="J3381" s="14"/>
      <c r="K3381" s="15">
        <f>K3436</f>
        <v>1</v>
      </c>
      <c r="L3381" s="16">
        <f>L3436</f>
        <v>1967.24</v>
      </c>
      <c r="M3381" s="46">
        <f>M3436</f>
        <v>1967.24</v>
      </c>
    </row>
    <row r="3382" spans="1:13" x14ac:dyDescent="0.25">
      <c r="A3382" s="17" t="s">
        <v>39</v>
      </c>
      <c r="B3382" s="18" t="s">
        <v>21</v>
      </c>
      <c r="C3382" s="18" t="s">
        <v>29</v>
      </c>
      <c r="D3382" s="19" t="s">
        <v>40</v>
      </c>
      <c r="E3382" s="20"/>
      <c r="F3382" s="20"/>
      <c r="G3382" s="20"/>
      <c r="H3382" s="20"/>
      <c r="I3382" s="20"/>
      <c r="J3382" s="20"/>
      <c r="K3382" s="21">
        <f>K3385</f>
        <v>2.2000000000000002</v>
      </c>
      <c r="L3382" s="22">
        <f>L3385</f>
        <v>41.15</v>
      </c>
      <c r="M3382" s="47">
        <f>M3385</f>
        <v>90.53</v>
      </c>
    </row>
    <row r="3383" spans="1:13" ht="45" x14ac:dyDescent="0.25">
      <c r="A3383" s="20"/>
      <c r="B3383" s="20"/>
      <c r="C3383" s="20"/>
      <c r="D3383" s="19" t="s">
        <v>41</v>
      </c>
      <c r="E3383" s="20"/>
      <c r="F3383" s="20"/>
      <c r="G3383" s="20"/>
      <c r="H3383" s="20"/>
      <c r="I3383" s="20"/>
      <c r="J3383" s="20"/>
      <c r="K3383" s="20"/>
      <c r="L3383" s="20"/>
      <c r="M3383" s="48"/>
    </row>
    <row r="3384" spans="1:13" x14ac:dyDescent="0.25">
      <c r="A3384" s="20"/>
      <c r="B3384" s="20"/>
      <c r="C3384" s="20"/>
      <c r="D3384" s="23"/>
      <c r="E3384" s="18" t="s">
        <v>32</v>
      </c>
      <c r="F3384" s="24">
        <v>2</v>
      </c>
      <c r="G3384" s="25">
        <v>1.1000000000000001</v>
      </c>
      <c r="H3384" s="25">
        <v>0</v>
      </c>
      <c r="I3384" s="25">
        <v>0</v>
      </c>
      <c r="J3384" s="22">
        <f>OR(F3384&lt;&gt;0,G3384&lt;&gt;0,H3384&lt;&gt;0,I3384&lt;&gt;0)*(F3384 + (F3384 = 0))*(G3384 + (G3384 = 0))*(H3384 + (H3384 = 0))*(I3384 + (I3384 = 0))</f>
        <v>2.2000000000000002</v>
      </c>
      <c r="K3384" s="20"/>
      <c r="L3384" s="20"/>
      <c r="M3384" s="48"/>
    </row>
    <row r="3385" spans="1:13" x14ac:dyDescent="0.25">
      <c r="A3385" s="20"/>
      <c r="B3385" s="20"/>
      <c r="C3385" s="20"/>
      <c r="D3385" s="23"/>
      <c r="E3385" s="20"/>
      <c r="F3385" s="20"/>
      <c r="G3385" s="20"/>
      <c r="H3385" s="20"/>
      <c r="I3385" s="20"/>
      <c r="J3385" s="26" t="s">
        <v>48</v>
      </c>
      <c r="K3385" s="27">
        <f>J3384</f>
        <v>2.2000000000000002</v>
      </c>
      <c r="L3385" s="25">
        <v>41.15</v>
      </c>
      <c r="M3385" s="49">
        <f>ROUND(K3385*L3385,2)</f>
        <v>90.53</v>
      </c>
    </row>
    <row r="3386" spans="1:13" x14ac:dyDescent="0.25">
      <c r="A3386" s="29"/>
      <c r="B3386" s="29"/>
      <c r="C3386" s="29"/>
      <c r="D3386" s="30"/>
      <c r="E3386" s="29"/>
      <c r="F3386" s="29"/>
      <c r="G3386" s="29"/>
      <c r="H3386" s="29"/>
      <c r="I3386" s="29"/>
      <c r="J3386" s="29"/>
      <c r="K3386" s="29"/>
      <c r="L3386" s="29"/>
      <c r="M3386" s="50"/>
    </row>
    <row r="3387" spans="1:13" x14ac:dyDescent="0.25">
      <c r="A3387" s="17" t="s">
        <v>63</v>
      </c>
      <c r="B3387" s="18" t="s">
        <v>21</v>
      </c>
      <c r="C3387" s="18" t="s">
        <v>64</v>
      </c>
      <c r="D3387" s="19" t="s">
        <v>65</v>
      </c>
      <c r="E3387" s="20"/>
      <c r="F3387" s="20"/>
      <c r="G3387" s="20"/>
      <c r="H3387" s="20"/>
      <c r="I3387" s="20"/>
      <c r="J3387" s="20"/>
      <c r="K3387" s="21">
        <f>K3390</f>
        <v>2</v>
      </c>
      <c r="L3387" s="22">
        <f>L3390</f>
        <v>49.5</v>
      </c>
      <c r="M3387" s="47">
        <f>M3390</f>
        <v>99</v>
      </c>
    </row>
    <row r="3388" spans="1:13" ht="33.75" x14ac:dyDescent="0.25">
      <c r="A3388" s="20"/>
      <c r="B3388" s="20"/>
      <c r="C3388" s="20"/>
      <c r="D3388" s="19" t="s">
        <v>66</v>
      </c>
      <c r="E3388" s="20"/>
      <c r="F3388" s="20"/>
      <c r="G3388" s="20"/>
      <c r="H3388" s="20"/>
      <c r="I3388" s="20"/>
      <c r="J3388" s="20"/>
      <c r="K3388" s="20"/>
      <c r="L3388" s="20"/>
      <c r="M3388" s="48"/>
    </row>
    <row r="3389" spans="1:13" x14ac:dyDescent="0.25">
      <c r="A3389" s="20"/>
      <c r="B3389" s="20"/>
      <c r="C3389" s="20"/>
      <c r="D3389" s="23"/>
      <c r="E3389" s="18" t="s">
        <v>32</v>
      </c>
      <c r="F3389" s="24">
        <v>2</v>
      </c>
      <c r="G3389" s="25">
        <v>0</v>
      </c>
      <c r="H3389" s="25">
        <v>0</v>
      </c>
      <c r="I3389" s="25">
        <v>0</v>
      </c>
      <c r="J3389" s="22">
        <f>OR(F3389&lt;&gt;0,G3389&lt;&gt;0,H3389&lt;&gt;0,I3389&lt;&gt;0)*(F3389 + (F3389 = 0))*(G3389 + (G3389 = 0))*(H3389 + (H3389 = 0))*(I3389 + (I3389 = 0))</f>
        <v>2</v>
      </c>
      <c r="K3389" s="20"/>
      <c r="L3389" s="20"/>
      <c r="M3389" s="48"/>
    </row>
    <row r="3390" spans="1:13" x14ac:dyDescent="0.25">
      <c r="A3390" s="20"/>
      <c r="B3390" s="20"/>
      <c r="C3390" s="20"/>
      <c r="D3390" s="23"/>
      <c r="E3390" s="20"/>
      <c r="F3390" s="20"/>
      <c r="G3390" s="20"/>
      <c r="H3390" s="20"/>
      <c r="I3390" s="20"/>
      <c r="J3390" s="26" t="s">
        <v>67</v>
      </c>
      <c r="K3390" s="27">
        <f>J3389</f>
        <v>2</v>
      </c>
      <c r="L3390" s="25">
        <v>49.5</v>
      </c>
      <c r="M3390" s="49">
        <f>ROUND(K3390*L3390,2)</f>
        <v>99</v>
      </c>
    </row>
    <row r="3391" spans="1:13" x14ac:dyDescent="0.25">
      <c r="A3391" s="29"/>
      <c r="B3391" s="29"/>
      <c r="C3391" s="29"/>
      <c r="D3391" s="30"/>
      <c r="E3391" s="29"/>
      <c r="F3391" s="29"/>
      <c r="G3391" s="29"/>
      <c r="H3391" s="29"/>
      <c r="I3391" s="29"/>
      <c r="J3391" s="29"/>
      <c r="K3391" s="29"/>
      <c r="L3391" s="29"/>
      <c r="M3391" s="50"/>
    </row>
    <row r="3392" spans="1:13" x14ac:dyDescent="0.25">
      <c r="A3392" s="17" t="s">
        <v>58</v>
      </c>
      <c r="B3392" s="18" t="s">
        <v>21</v>
      </c>
      <c r="C3392" s="18" t="s">
        <v>59</v>
      </c>
      <c r="D3392" s="19" t="s">
        <v>60</v>
      </c>
      <c r="E3392" s="20"/>
      <c r="F3392" s="20"/>
      <c r="G3392" s="20"/>
      <c r="H3392" s="20"/>
      <c r="I3392" s="20"/>
      <c r="J3392" s="20"/>
      <c r="K3392" s="21">
        <f>K3395</f>
        <v>1.43</v>
      </c>
      <c r="L3392" s="22">
        <f>L3395</f>
        <v>204.11</v>
      </c>
      <c r="M3392" s="47">
        <f>M3395</f>
        <v>291.88</v>
      </c>
    </row>
    <row r="3393" spans="1:13" ht="56.25" x14ac:dyDescent="0.25">
      <c r="A3393" s="20"/>
      <c r="B3393" s="20"/>
      <c r="C3393" s="20"/>
      <c r="D3393" s="19" t="s">
        <v>61</v>
      </c>
      <c r="E3393" s="20"/>
      <c r="F3393" s="20"/>
      <c r="G3393" s="20"/>
      <c r="H3393" s="20"/>
      <c r="I3393" s="20"/>
      <c r="J3393" s="20"/>
      <c r="K3393" s="20"/>
      <c r="L3393" s="20"/>
      <c r="M3393" s="48"/>
    </row>
    <row r="3394" spans="1:13" x14ac:dyDescent="0.25">
      <c r="A3394" s="20"/>
      <c r="B3394" s="20"/>
      <c r="C3394" s="20"/>
      <c r="D3394" s="23"/>
      <c r="E3394" s="18" t="s">
        <v>32</v>
      </c>
      <c r="F3394" s="24">
        <v>2</v>
      </c>
      <c r="G3394" s="25">
        <v>1.1000000000000001</v>
      </c>
      <c r="H3394" s="25">
        <v>0.65</v>
      </c>
      <c r="I3394" s="25">
        <v>0</v>
      </c>
      <c r="J3394" s="22">
        <f>OR(F3394&lt;&gt;0,G3394&lt;&gt;0,H3394&lt;&gt;0,I3394&lt;&gt;0)*(F3394 + (F3394 = 0))*(G3394 + (G3394 = 0))*(H3394 + (H3394 = 0))*(I3394 + (I3394 = 0))</f>
        <v>1.43</v>
      </c>
      <c r="K3394" s="20"/>
      <c r="L3394" s="20"/>
      <c r="M3394" s="48"/>
    </row>
    <row r="3395" spans="1:13" x14ac:dyDescent="0.25">
      <c r="A3395" s="20"/>
      <c r="B3395" s="20"/>
      <c r="C3395" s="20"/>
      <c r="D3395" s="23"/>
      <c r="E3395" s="20"/>
      <c r="F3395" s="20"/>
      <c r="G3395" s="20"/>
      <c r="H3395" s="20"/>
      <c r="I3395" s="20"/>
      <c r="J3395" s="26" t="s">
        <v>62</v>
      </c>
      <c r="K3395" s="27">
        <f>J3394</f>
        <v>1.43</v>
      </c>
      <c r="L3395" s="25">
        <v>204.11</v>
      </c>
      <c r="M3395" s="49">
        <f>ROUND(K3395*L3395,2)</f>
        <v>291.88</v>
      </c>
    </row>
    <row r="3396" spans="1:13" x14ac:dyDescent="0.25">
      <c r="A3396" s="29"/>
      <c r="B3396" s="29"/>
      <c r="C3396" s="29"/>
      <c r="D3396" s="30"/>
      <c r="E3396" s="29"/>
      <c r="F3396" s="29"/>
      <c r="G3396" s="29"/>
      <c r="H3396" s="29"/>
      <c r="I3396" s="29"/>
      <c r="J3396" s="29"/>
      <c r="K3396" s="29"/>
      <c r="L3396" s="29"/>
      <c r="M3396" s="50"/>
    </row>
    <row r="3397" spans="1:13" x14ac:dyDescent="0.25">
      <c r="A3397" s="17" t="s">
        <v>49</v>
      </c>
      <c r="B3397" s="18" t="s">
        <v>21</v>
      </c>
      <c r="C3397" s="18" t="s">
        <v>29</v>
      </c>
      <c r="D3397" s="19" t="s">
        <v>50</v>
      </c>
      <c r="E3397" s="20"/>
      <c r="F3397" s="20"/>
      <c r="G3397" s="20"/>
      <c r="H3397" s="20"/>
      <c r="I3397" s="20"/>
      <c r="J3397" s="20"/>
      <c r="K3397" s="21">
        <f>K3400</f>
        <v>2.2000000000000002</v>
      </c>
      <c r="L3397" s="22">
        <f>L3400</f>
        <v>217.15</v>
      </c>
      <c r="M3397" s="47">
        <f>M3400</f>
        <v>477.73</v>
      </c>
    </row>
    <row r="3398" spans="1:13" ht="45" x14ac:dyDescent="0.25">
      <c r="A3398" s="20"/>
      <c r="B3398" s="20"/>
      <c r="C3398" s="20"/>
      <c r="D3398" s="19" t="s">
        <v>51</v>
      </c>
      <c r="E3398" s="20"/>
      <c r="F3398" s="20"/>
      <c r="G3398" s="20"/>
      <c r="H3398" s="20"/>
      <c r="I3398" s="20"/>
      <c r="J3398" s="20"/>
      <c r="K3398" s="20"/>
      <c r="L3398" s="20"/>
      <c r="M3398" s="48"/>
    </row>
    <row r="3399" spans="1:13" x14ac:dyDescent="0.25">
      <c r="A3399" s="20"/>
      <c r="B3399" s="20"/>
      <c r="C3399" s="20"/>
      <c r="D3399" s="23"/>
      <c r="E3399" s="18" t="s">
        <v>32</v>
      </c>
      <c r="F3399" s="24">
        <v>2</v>
      </c>
      <c r="G3399" s="25">
        <v>1.1000000000000001</v>
      </c>
      <c r="H3399" s="25">
        <v>0</v>
      </c>
      <c r="I3399" s="25">
        <v>0</v>
      </c>
      <c r="J3399" s="22">
        <f>OR(F3399&lt;&gt;0,G3399&lt;&gt;0,H3399&lt;&gt;0,I3399&lt;&gt;0)*(F3399 + (F3399 = 0))*(G3399 + (G3399 = 0))*(H3399 + (H3399 = 0))*(I3399 + (I3399 = 0))</f>
        <v>2.2000000000000002</v>
      </c>
      <c r="K3399" s="20"/>
      <c r="L3399" s="20"/>
      <c r="M3399" s="48"/>
    </row>
    <row r="3400" spans="1:13" x14ac:dyDescent="0.25">
      <c r="A3400" s="20"/>
      <c r="B3400" s="20"/>
      <c r="C3400" s="20"/>
      <c r="D3400" s="23"/>
      <c r="E3400" s="20"/>
      <c r="F3400" s="20"/>
      <c r="G3400" s="20"/>
      <c r="H3400" s="20"/>
      <c r="I3400" s="20"/>
      <c r="J3400" s="26" t="s">
        <v>52</v>
      </c>
      <c r="K3400" s="27">
        <f>J3399</f>
        <v>2.2000000000000002</v>
      </c>
      <c r="L3400" s="25">
        <v>217.15</v>
      </c>
      <c r="M3400" s="49">
        <f>ROUND(K3400*L3400,2)</f>
        <v>477.73</v>
      </c>
    </row>
    <row r="3401" spans="1:13" x14ac:dyDescent="0.25">
      <c r="A3401" s="29"/>
      <c r="B3401" s="29"/>
      <c r="C3401" s="29"/>
      <c r="D3401" s="30"/>
      <c r="E3401" s="29"/>
      <c r="F3401" s="29"/>
      <c r="G3401" s="29"/>
      <c r="H3401" s="29"/>
      <c r="I3401" s="29"/>
      <c r="J3401" s="29"/>
      <c r="K3401" s="29"/>
      <c r="L3401" s="29"/>
      <c r="M3401" s="50"/>
    </row>
    <row r="3402" spans="1:13" x14ac:dyDescent="0.25">
      <c r="A3402" s="17" t="s">
        <v>20</v>
      </c>
      <c r="B3402" s="18" t="s">
        <v>21</v>
      </c>
      <c r="C3402" s="18" t="s">
        <v>22</v>
      </c>
      <c r="D3402" s="19" t="s">
        <v>23</v>
      </c>
      <c r="E3402" s="20"/>
      <c r="F3402" s="20"/>
      <c r="G3402" s="20"/>
      <c r="H3402" s="20"/>
      <c r="I3402" s="20"/>
      <c r="J3402" s="20"/>
      <c r="K3402" s="21">
        <f>K3405</f>
        <v>4</v>
      </c>
      <c r="L3402" s="22">
        <f>L3405</f>
        <v>24.43</v>
      </c>
      <c r="M3402" s="47">
        <f>M3405</f>
        <v>97.72</v>
      </c>
    </row>
    <row r="3403" spans="1:13" ht="33.75" x14ac:dyDescent="0.25">
      <c r="A3403" s="20"/>
      <c r="B3403" s="20"/>
      <c r="C3403" s="20"/>
      <c r="D3403" s="19" t="s">
        <v>24</v>
      </c>
      <c r="E3403" s="20"/>
      <c r="F3403" s="20"/>
      <c r="G3403" s="20"/>
      <c r="H3403" s="20"/>
      <c r="I3403" s="20"/>
      <c r="J3403" s="20"/>
      <c r="K3403" s="20"/>
      <c r="L3403" s="20"/>
      <c r="M3403" s="48"/>
    </row>
    <row r="3404" spans="1:13" x14ac:dyDescent="0.25">
      <c r="A3404" s="20"/>
      <c r="B3404" s="20"/>
      <c r="C3404" s="20"/>
      <c r="D3404" s="23"/>
      <c r="E3404" s="18" t="s">
        <v>830</v>
      </c>
      <c r="F3404" s="24">
        <v>4</v>
      </c>
      <c r="G3404" s="25">
        <v>1</v>
      </c>
      <c r="H3404" s="25">
        <v>0</v>
      </c>
      <c r="I3404" s="25">
        <v>0</v>
      </c>
      <c r="J3404" s="22">
        <f>OR(F3404&lt;&gt;0,G3404&lt;&gt;0,H3404&lt;&gt;0,I3404&lt;&gt;0)*(F3404 + (F3404 = 0))*(G3404 + (G3404 = 0))*(H3404 + (H3404 = 0))*(I3404 + (I3404 = 0))</f>
        <v>4</v>
      </c>
      <c r="K3404" s="20"/>
      <c r="L3404" s="20"/>
      <c r="M3404" s="48"/>
    </row>
    <row r="3405" spans="1:13" x14ac:dyDescent="0.25">
      <c r="A3405" s="20"/>
      <c r="B3405" s="20"/>
      <c r="C3405" s="20"/>
      <c r="D3405" s="23"/>
      <c r="E3405" s="20"/>
      <c r="F3405" s="20"/>
      <c r="G3405" s="20"/>
      <c r="H3405" s="20"/>
      <c r="I3405" s="20"/>
      <c r="J3405" s="26" t="s">
        <v>27</v>
      </c>
      <c r="K3405" s="27">
        <f>J3404</f>
        <v>4</v>
      </c>
      <c r="L3405" s="25">
        <v>24.43</v>
      </c>
      <c r="M3405" s="49">
        <f>ROUND(K3405*L3405,2)</f>
        <v>97.72</v>
      </c>
    </row>
    <row r="3406" spans="1:13" x14ac:dyDescent="0.25">
      <c r="A3406" s="29"/>
      <c r="B3406" s="29"/>
      <c r="C3406" s="29"/>
      <c r="D3406" s="30"/>
      <c r="E3406" s="29"/>
      <c r="F3406" s="29"/>
      <c r="G3406" s="29"/>
      <c r="H3406" s="29"/>
      <c r="I3406" s="29"/>
      <c r="J3406" s="29"/>
      <c r="K3406" s="29"/>
      <c r="L3406" s="29"/>
      <c r="M3406" s="50"/>
    </row>
    <row r="3407" spans="1:13" x14ac:dyDescent="0.25">
      <c r="A3407" s="17" t="s">
        <v>471</v>
      </c>
      <c r="B3407" s="18" t="s">
        <v>21</v>
      </c>
      <c r="C3407" s="18" t="s">
        <v>113</v>
      </c>
      <c r="D3407" s="19" t="s">
        <v>472</v>
      </c>
      <c r="E3407" s="20"/>
      <c r="F3407" s="20"/>
      <c r="G3407" s="20"/>
      <c r="H3407" s="20"/>
      <c r="I3407" s="20"/>
      <c r="J3407" s="20"/>
      <c r="K3407" s="21">
        <f>K3410</f>
        <v>4</v>
      </c>
      <c r="L3407" s="22">
        <f>L3410</f>
        <v>20</v>
      </c>
      <c r="M3407" s="47">
        <f>M3410</f>
        <v>80</v>
      </c>
    </row>
    <row r="3408" spans="1:13" ht="22.5" x14ac:dyDescent="0.25">
      <c r="A3408" s="20"/>
      <c r="B3408" s="20"/>
      <c r="C3408" s="20"/>
      <c r="D3408" s="19" t="s">
        <v>473</v>
      </c>
      <c r="E3408" s="20"/>
      <c r="F3408" s="20"/>
      <c r="G3408" s="20"/>
      <c r="H3408" s="20"/>
      <c r="I3408" s="20"/>
      <c r="J3408" s="20"/>
      <c r="K3408" s="20"/>
      <c r="L3408" s="20"/>
      <c r="M3408" s="48"/>
    </row>
    <row r="3409" spans="1:13" x14ac:dyDescent="0.25">
      <c r="A3409" s="20"/>
      <c r="B3409" s="20"/>
      <c r="C3409" s="20"/>
      <c r="D3409" s="23"/>
      <c r="E3409" s="18" t="s">
        <v>42</v>
      </c>
      <c r="F3409" s="24">
        <v>4</v>
      </c>
      <c r="G3409" s="25">
        <v>0</v>
      </c>
      <c r="H3409" s="25">
        <v>0</v>
      </c>
      <c r="I3409" s="25">
        <v>0</v>
      </c>
      <c r="J3409" s="22">
        <f>OR(F3409&lt;&gt;0,G3409&lt;&gt;0,H3409&lt;&gt;0,I3409&lt;&gt;0)*(F3409 + (F3409 = 0))*(G3409 + (G3409 = 0))*(H3409 + (H3409 = 0))*(I3409 + (I3409 = 0))</f>
        <v>4</v>
      </c>
      <c r="K3409" s="20"/>
      <c r="L3409" s="20"/>
      <c r="M3409" s="48"/>
    </row>
    <row r="3410" spans="1:13" x14ac:dyDescent="0.25">
      <c r="A3410" s="20"/>
      <c r="B3410" s="20"/>
      <c r="C3410" s="20"/>
      <c r="D3410" s="23"/>
      <c r="E3410" s="20"/>
      <c r="F3410" s="20"/>
      <c r="G3410" s="20"/>
      <c r="H3410" s="20"/>
      <c r="I3410" s="20"/>
      <c r="J3410" s="26" t="s">
        <v>475</v>
      </c>
      <c r="K3410" s="27">
        <f>J3409</f>
        <v>4</v>
      </c>
      <c r="L3410" s="25">
        <v>20</v>
      </c>
      <c r="M3410" s="49">
        <f>ROUND(K3410*L3410,2)</f>
        <v>80</v>
      </c>
    </row>
    <row r="3411" spans="1:13" x14ac:dyDescent="0.25">
      <c r="A3411" s="29"/>
      <c r="B3411" s="29"/>
      <c r="C3411" s="29"/>
      <c r="D3411" s="30"/>
      <c r="E3411" s="29"/>
      <c r="F3411" s="29"/>
      <c r="G3411" s="29"/>
      <c r="H3411" s="29"/>
      <c r="I3411" s="29"/>
      <c r="J3411" s="29"/>
      <c r="K3411" s="29"/>
      <c r="L3411" s="29"/>
      <c r="M3411" s="50"/>
    </row>
    <row r="3412" spans="1:13" x14ac:dyDescent="0.25">
      <c r="A3412" s="17" t="s">
        <v>451</v>
      </c>
      <c r="B3412" s="18" t="s">
        <v>21</v>
      </c>
      <c r="C3412" s="18" t="s">
        <v>59</v>
      </c>
      <c r="D3412" s="19" t="s">
        <v>452</v>
      </c>
      <c r="E3412" s="20"/>
      <c r="F3412" s="20"/>
      <c r="G3412" s="20"/>
      <c r="H3412" s="20"/>
      <c r="I3412" s="20"/>
      <c r="J3412" s="20"/>
      <c r="K3412" s="21">
        <f>K3417</f>
        <v>1.22</v>
      </c>
      <c r="L3412" s="22">
        <f>L3417</f>
        <v>325</v>
      </c>
      <c r="M3412" s="47">
        <f>M3417</f>
        <v>396.5</v>
      </c>
    </row>
    <row r="3413" spans="1:13" ht="45" x14ac:dyDescent="0.25">
      <c r="A3413" s="20"/>
      <c r="B3413" s="20"/>
      <c r="C3413" s="20"/>
      <c r="D3413" s="19" t="s">
        <v>453</v>
      </c>
      <c r="E3413" s="20"/>
      <c r="F3413" s="20"/>
      <c r="G3413" s="20"/>
      <c r="H3413" s="20"/>
      <c r="I3413" s="20"/>
      <c r="J3413" s="20"/>
      <c r="K3413" s="20"/>
      <c r="L3413" s="20"/>
      <c r="M3413" s="48"/>
    </row>
    <row r="3414" spans="1:13" x14ac:dyDescent="0.25">
      <c r="A3414" s="20"/>
      <c r="B3414" s="20"/>
      <c r="C3414" s="20"/>
      <c r="D3414" s="23"/>
      <c r="E3414" s="18" t="s">
        <v>280</v>
      </c>
      <c r="F3414" s="24">
        <v>2</v>
      </c>
      <c r="G3414" s="25">
        <v>0.25</v>
      </c>
      <c r="H3414" s="25">
        <v>0.38</v>
      </c>
      <c r="I3414" s="25">
        <v>0</v>
      </c>
      <c r="J3414" s="22">
        <f>OR(F3414&lt;&gt;0,G3414&lt;&gt;0,H3414&lt;&gt;0,I3414&lt;&gt;0)*(F3414 + (F3414 = 0))*(G3414 + (G3414 = 0))*(H3414 + (H3414 = 0))*(I3414 + (I3414 = 0))</f>
        <v>0.19</v>
      </c>
      <c r="K3414" s="20"/>
      <c r="L3414" s="20"/>
      <c r="M3414" s="48"/>
    </row>
    <row r="3415" spans="1:13" x14ac:dyDescent="0.25">
      <c r="A3415" s="20"/>
      <c r="B3415" s="20"/>
      <c r="C3415" s="20"/>
      <c r="D3415" s="23"/>
      <c r="E3415" s="18" t="s">
        <v>16</v>
      </c>
      <c r="F3415" s="24">
        <v>2</v>
      </c>
      <c r="G3415" s="25">
        <v>0.3</v>
      </c>
      <c r="H3415" s="25">
        <v>0.38</v>
      </c>
      <c r="I3415" s="25">
        <v>0</v>
      </c>
      <c r="J3415" s="22">
        <f>OR(F3415&lt;&gt;0,G3415&lt;&gt;0,H3415&lt;&gt;0,I3415&lt;&gt;0)*(F3415 + (F3415 = 0))*(G3415 + (G3415 = 0))*(H3415 + (H3415 = 0))*(I3415 + (I3415 = 0))</f>
        <v>0.23</v>
      </c>
      <c r="K3415" s="20"/>
      <c r="L3415" s="20"/>
      <c r="M3415" s="48"/>
    </row>
    <row r="3416" spans="1:13" x14ac:dyDescent="0.25">
      <c r="A3416" s="20"/>
      <c r="B3416" s="20"/>
      <c r="C3416" s="20"/>
      <c r="D3416" s="23"/>
      <c r="E3416" s="18" t="s">
        <v>16</v>
      </c>
      <c r="F3416" s="24">
        <v>2</v>
      </c>
      <c r="G3416" s="25">
        <v>1.05</v>
      </c>
      <c r="H3416" s="25">
        <v>0.38</v>
      </c>
      <c r="I3416" s="25">
        <v>0</v>
      </c>
      <c r="J3416" s="22">
        <f>OR(F3416&lt;&gt;0,G3416&lt;&gt;0,H3416&lt;&gt;0,I3416&lt;&gt;0)*(F3416 + (F3416 = 0))*(G3416 + (G3416 = 0))*(H3416 + (H3416 = 0))*(I3416 + (I3416 = 0))</f>
        <v>0.8</v>
      </c>
      <c r="K3416" s="20"/>
      <c r="L3416" s="20"/>
      <c r="M3416" s="48"/>
    </row>
    <row r="3417" spans="1:13" x14ac:dyDescent="0.25">
      <c r="A3417" s="20"/>
      <c r="B3417" s="20"/>
      <c r="C3417" s="20"/>
      <c r="D3417" s="23"/>
      <c r="E3417" s="20"/>
      <c r="F3417" s="20"/>
      <c r="G3417" s="20"/>
      <c r="H3417" s="20"/>
      <c r="I3417" s="20"/>
      <c r="J3417" s="26" t="s">
        <v>558</v>
      </c>
      <c r="K3417" s="27">
        <f>SUM(J3414:J3416)</f>
        <v>1.22</v>
      </c>
      <c r="L3417" s="25">
        <v>325</v>
      </c>
      <c r="M3417" s="49">
        <f>ROUND(K3417*L3417,2)</f>
        <v>396.5</v>
      </c>
    </row>
    <row r="3418" spans="1:13" x14ac:dyDescent="0.25">
      <c r="A3418" s="29"/>
      <c r="B3418" s="29"/>
      <c r="C3418" s="29"/>
      <c r="D3418" s="30"/>
      <c r="E3418" s="29"/>
      <c r="F3418" s="29"/>
      <c r="G3418" s="29"/>
      <c r="H3418" s="29"/>
      <c r="I3418" s="29"/>
      <c r="J3418" s="29"/>
      <c r="K3418" s="29"/>
      <c r="L3418" s="29"/>
      <c r="M3418" s="50"/>
    </row>
    <row r="3419" spans="1:13" ht="22.5" x14ac:dyDescent="0.25">
      <c r="A3419" s="17" t="s">
        <v>182</v>
      </c>
      <c r="B3419" s="18" t="s">
        <v>21</v>
      </c>
      <c r="C3419" s="18" t="s">
        <v>59</v>
      </c>
      <c r="D3419" s="19" t="s">
        <v>183</v>
      </c>
      <c r="E3419" s="20"/>
      <c r="F3419" s="20"/>
      <c r="G3419" s="20"/>
      <c r="H3419" s="20"/>
      <c r="I3419" s="20"/>
      <c r="J3419" s="20"/>
      <c r="K3419" s="21">
        <f>K3424</f>
        <v>0.86</v>
      </c>
      <c r="L3419" s="22">
        <f>L3424</f>
        <v>302.68</v>
      </c>
      <c r="M3419" s="47">
        <f>M3424</f>
        <v>260.3</v>
      </c>
    </row>
    <row r="3420" spans="1:13" ht="78.75" x14ac:dyDescent="0.25">
      <c r="A3420" s="20"/>
      <c r="B3420" s="20"/>
      <c r="C3420" s="20"/>
      <c r="D3420" s="19" t="s">
        <v>184</v>
      </c>
      <c r="E3420" s="20"/>
      <c r="F3420" s="20"/>
      <c r="G3420" s="20"/>
      <c r="H3420" s="20"/>
      <c r="I3420" s="20"/>
      <c r="J3420" s="20"/>
      <c r="K3420" s="20"/>
      <c r="L3420" s="20"/>
      <c r="M3420" s="48"/>
    </row>
    <row r="3421" spans="1:13" x14ac:dyDescent="0.25">
      <c r="A3421" s="20"/>
      <c r="B3421" s="20"/>
      <c r="C3421" s="20"/>
      <c r="D3421" s="23"/>
      <c r="E3421" s="18" t="s">
        <v>71</v>
      </c>
      <c r="F3421" s="24"/>
      <c r="G3421" s="25"/>
      <c r="H3421" s="25"/>
      <c r="I3421" s="25"/>
      <c r="J3421" s="22">
        <f>OR(F3421&lt;&gt;0,G3421&lt;&gt;0,H3421&lt;&gt;0,I3421&lt;&gt;0)*(F3421 + (F3421 = 0))*(G3421 + (G3421 = 0))*(H3421 + (H3421 = 0))*(I3421 + (I3421 = 0))</f>
        <v>0</v>
      </c>
      <c r="K3421" s="20"/>
      <c r="L3421" s="20"/>
      <c r="M3421" s="48"/>
    </row>
    <row r="3422" spans="1:13" x14ac:dyDescent="0.25">
      <c r="A3422" s="20"/>
      <c r="B3422" s="20"/>
      <c r="C3422" s="20"/>
      <c r="D3422" s="23"/>
      <c r="E3422" s="18" t="s">
        <v>831</v>
      </c>
      <c r="F3422" s="24">
        <v>6</v>
      </c>
      <c r="G3422" s="25">
        <v>0.45</v>
      </c>
      <c r="H3422" s="25">
        <v>0.28000000000000003</v>
      </c>
      <c r="I3422" s="25">
        <v>0</v>
      </c>
      <c r="J3422" s="22">
        <f>OR(F3422&lt;&gt;0,G3422&lt;&gt;0,H3422&lt;&gt;0,I3422&lt;&gt;0)*(F3422 + (F3422 = 0))*(G3422 + (G3422 = 0))*(H3422 + (H3422 = 0))*(I3422 + (I3422 = 0))</f>
        <v>0.76</v>
      </c>
      <c r="K3422" s="20"/>
      <c r="L3422" s="20"/>
      <c r="M3422" s="48"/>
    </row>
    <row r="3423" spans="1:13" x14ac:dyDescent="0.25">
      <c r="A3423" s="20"/>
      <c r="B3423" s="20"/>
      <c r="C3423" s="20"/>
      <c r="D3423" s="23"/>
      <c r="E3423" s="18" t="s">
        <v>832</v>
      </c>
      <c r="F3423" s="24">
        <v>2</v>
      </c>
      <c r="G3423" s="25">
        <v>0.36</v>
      </c>
      <c r="H3423" s="25">
        <v>0.14000000000000001</v>
      </c>
      <c r="I3423" s="25">
        <v>0</v>
      </c>
      <c r="J3423" s="22">
        <f>OR(F3423&lt;&gt;0,G3423&lt;&gt;0,H3423&lt;&gt;0,I3423&lt;&gt;0)*(F3423 + (F3423 = 0))*(G3423 + (G3423 = 0))*(H3423 + (H3423 = 0))*(I3423 + (I3423 = 0))</f>
        <v>0.1</v>
      </c>
      <c r="K3423" s="20"/>
      <c r="L3423" s="20"/>
      <c r="M3423" s="48"/>
    </row>
    <row r="3424" spans="1:13" x14ac:dyDescent="0.25">
      <c r="A3424" s="20"/>
      <c r="B3424" s="20"/>
      <c r="C3424" s="20"/>
      <c r="D3424" s="23"/>
      <c r="E3424" s="20"/>
      <c r="F3424" s="20"/>
      <c r="G3424" s="20"/>
      <c r="H3424" s="20"/>
      <c r="I3424" s="20"/>
      <c r="J3424" s="26" t="s">
        <v>186</v>
      </c>
      <c r="K3424" s="27">
        <f>SUM(J3421:J3423)</f>
        <v>0.86</v>
      </c>
      <c r="L3424" s="25">
        <v>302.68</v>
      </c>
      <c r="M3424" s="49">
        <f>ROUND(K3424*L3424,2)</f>
        <v>260.3</v>
      </c>
    </row>
    <row r="3425" spans="1:13" x14ac:dyDescent="0.25">
      <c r="A3425" s="29"/>
      <c r="B3425" s="29"/>
      <c r="C3425" s="29"/>
      <c r="D3425" s="30"/>
      <c r="E3425" s="29"/>
      <c r="F3425" s="29"/>
      <c r="G3425" s="29"/>
      <c r="H3425" s="29"/>
      <c r="I3425" s="29"/>
      <c r="J3425" s="29"/>
      <c r="K3425" s="29"/>
      <c r="L3425" s="29"/>
      <c r="M3425" s="50"/>
    </row>
    <row r="3426" spans="1:13" x14ac:dyDescent="0.25">
      <c r="A3426" s="17" t="s">
        <v>757</v>
      </c>
      <c r="B3426" s="18" t="s">
        <v>21</v>
      </c>
      <c r="C3426" s="18" t="s">
        <v>59</v>
      </c>
      <c r="D3426" s="19" t="s">
        <v>758</v>
      </c>
      <c r="E3426" s="20"/>
      <c r="F3426" s="20"/>
      <c r="G3426" s="20"/>
      <c r="H3426" s="20"/>
      <c r="I3426" s="20"/>
      <c r="J3426" s="20"/>
      <c r="K3426" s="21">
        <f>K3429</f>
        <v>1.92</v>
      </c>
      <c r="L3426" s="22">
        <f>L3429</f>
        <v>79.989999999999995</v>
      </c>
      <c r="M3426" s="47">
        <f>M3429</f>
        <v>153.58000000000001</v>
      </c>
    </row>
    <row r="3427" spans="1:13" ht="33.75" x14ac:dyDescent="0.25">
      <c r="A3427" s="20"/>
      <c r="B3427" s="20"/>
      <c r="C3427" s="20"/>
      <c r="D3427" s="19" t="s">
        <v>759</v>
      </c>
      <c r="E3427" s="20"/>
      <c r="F3427" s="20"/>
      <c r="G3427" s="20"/>
      <c r="H3427" s="20"/>
      <c r="I3427" s="20"/>
      <c r="J3427" s="20"/>
      <c r="K3427" s="20"/>
      <c r="L3427" s="20"/>
      <c r="M3427" s="48"/>
    </row>
    <row r="3428" spans="1:13" x14ac:dyDescent="0.25">
      <c r="A3428" s="20"/>
      <c r="B3428" s="20"/>
      <c r="C3428" s="20"/>
      <c r="D3428" s="23"/>
      <c r="E3428" s="18" t="s">
        <v>326</v>
      </c>
      <c r="F3428" s="24">
        <v>4</v>
      </c>
      <c r="G3428" s="25">
        <v>0.6</v>
      </c>
      <c r="H3428" s="25">
        <v>0</v>
      </c>
      <c r="I3428" s="25">
        <v>0.8</v>
      </c>
      <c r="J3428" s="22">
        <f>OR(F3428&lt;&gt;0,G3428&lt;&gt;0,H3428&lt;&gt;0,I3428&lt;&gt;0)*(F3428 + (F3428 = 0))*(G3428 + (G3428 = 0))*(H3428 + (H3428 = 0))*(I3428 + (I3428 = 0))</f>
        <v>1.92</v>
      </c>
      <c r="K3428" s="20"/>
      <c r="L3428" s="20"/>
      <c r="M3428" s="48"/>
    </row>
    <row r="3429" spans="1:13" x14ac:dyDescent="0.25">
      <c r="A3429" s="20"/>
      <c r="B3429" s="20"/>
      <c r="C3429" s="20"/>
      <c r="D3429" s="23"/>
      <c r="E3429" s="20"/>
      <c r="F3429" s="20"/>
      <c r="G3429" s="20"/>
      <c r="H3429" s="20"/>
      <c r="I3429" s="20"/>
      <c r="J3429" s="26" t="s">
        <v>760</v>
      </c>
      <c r="K3429" s="27">
        <f>J3428</f>
        <v>1.92</v>
      </c>
      <c r="L3429" s="25">
        <v>79.989999999999995</v>
      </c>
      <c r="M3429" s="49">
        <f>ROUND(K3429*L3429,2)</f>
        <v>153.58000000000001</v>
      </c>
    </row>
    <row r="3430" spans="1:13" x14ac:dyDescent="0.25">
      <c r="A3430" s="29"/>
      <c r="B3430" s="29"/>
      <c r="C3430" s="29"/>
      <c r="D3430" s="30"/>
      <c r="E3430" s="29"/>
      <c r="F3430" s="29"/>
      <c r="G3430" s="29"/>
      <c r="H3430" s="29"/>
      <c r="I3430" s="29"/>
      <c r="J3430" s="29"/>
      <c r="K3430" s="29"/>
      <c r="L3430" s="29"/>
      <c r="M3430" s="50"/>
    </row>
    <row r="3431" spans="1:13" x14ac:dyDescent="0.25">
      <c r="A3431" s="17" t="s">
        <v>833</v>
      </c>
      <c r="B3431" s="18" t="s">
        <v>21</v>
      </c>
      <c r="C3431" s="18" t="s">
        <v>113</v>
      </c>
      <c r="D3431" s="19" t="s">
        <v>834</v>
      </c>
      <c r="E3431" s="20"/>
      <c r="F3431" s="20"/>
      <c r="G3431" s="20"/>
      <c r="H3431" s="20"/>
      <c r="I3431" s="20"/>
      <c r="J3431" s="20"/>
      <c r="K3431" s="21">
        <f>K3434</f>
        <v>1</v>
      </c>
      <c r="L3431" s="22">
        <f>L3434</f>
        <v>20</v>
      </c>
      <c r="M3431" s="47">
        <f>M3434</f>
        <v>20</v>
      </c>
    </row>
    <row r="3432" spans="1:13" ht="45" x14ac:dyDescent="0.25">
      <c r="A3432" s="20"/>
      <c r="B3432" s="20"/>
      <c r="C3432" s="20"/>
      <c r="D3432" s="19" t="s">
        <v>835</v>
      </c>
      <c r="E3432" s="20"/>
      <c r="F3432" s="20"/>
      <c r="G3432" s="20"/>
      <c r="H3432" s="20"/>
      <c r="I3432" s="20"/>
      <c r="J3432" s="20"/>
      <c r="K3432" s="20"/>
      <c r="L3432" s="20"/>
      <c r="M3432" s="48"/>
    </row>
    <row r="3433" spans="1:13" x14ac:dyDescent="0.25">
      <c r="A3433" s="20"/>
      <c r="B3433" s="20"/>
      <c r="C3433" s="20"/>
      <c r="D3433" s="23"/>
      <c r="E3433" s="18" t="s">
        <v>499</v>
      </c>
      <c r="F3433" s="24">
        <v>1</v>
      </c>
      <c r="G3433" s="25">
        <v>0</v>
      </c>
      <c r="H3433" s="25">
        <v>0</v>
      </c>
      <c r="I3433" s="25">
        <v>0</v>
      </c>
      <c r="J3433" s="22">
        <f>OR(F3433&lt;&gt;0,G3433&lt;&gt;0,H3433&lt;&gt;0,I3433&lt;&gt;0)*(F3433 + (F3433 = 0))*(G3433 + (G3433 = 0))*(H3433 + (H3433 = 0))*(I3433 + (I3433 = 0))</f>
        <v>1</v>
      </c>
      <c r="K3433" s="20"/>
      <c r="L3433" s="20"/>
      <c r="M3433" s="48"/>
    </row>
    <row r="3434" spans="1:13" x14ac:dyDescent="0.25">
      <c r="A3434" s="20"/>
      <c r="B3434" s="20"/>
      <c r="C3434" s="20"/>
      <c r="D3434" s="23"/>
      <c r="E3434" s="20"/>
      <c r="F3434" s="20"/>
      <c r="G3434" s="20"/>
      <c r="H3434" s="20"/>
      <c r="I3434" s="20"/>
      <c r="J3434" s="26" t="s">
        <v>836</v>
      </c>
      <c r="K3434" s="27">
        <f>J3433</f>
        <v>1</v>
      </c>
      <c r="L3434" s="25">
        <v>20</v>
      </c>
      <c r="M3434" s="49">
        <f>ROUND(K3434*L3434,2)</f>
        <v>20</v>
      </c>
    </row>
    <row r="3435" spans="1:13" x14ac:dyDescent="0.25">
      <c r="A3435" s="29"/>
      <c r="B3435" s="29"/>
      <c r="C3435" s="29"/>
      <c r="D3435" s="30"/>
      <c r="E3435" s="29"/>
      <c r="F3435" s="29"/>
      <c r="G3435" s="29"/>
      <c r="H3435" s="29"/>
      <c r="I3435" s="29"/>
      <c r="J3435" s="29"/>
      <c r="K3435" s="29"/>
      <c r="L3435" s="29"/>
      <c r="M3435" s="50"/>
    </row>
    <row r="3436" spans="1:13" x14ac:dyDescent="0.25">
      <c r="A3436" s="20"/>
      <c r="B3436" s="20"/>
      <c r="C3436" s="20"/>
      <c r="D3436" s="23"/>
      <c r="E3436" s="20"/>
      <c r="F3436" s="20"/>
      <c r="G3436" s="20"/>
      <c r="H3436" s="20"/>
      <c r="I3436" s="20"/>
      <c r="J3436" s="26" t="s">
        <v>837</v>
      </c>
      <c r="K3436" s="31">
        <v>1</v>
      </c>
      <c r="L3436" s="28">
        <f>M3382+M3387+M3392+M3397+M3402+M3407+M3412+M3419+M3426+M3431</f>
        <v>1967.24</v>
      </c>
      <c r="M3436" s="49">
        <f>ROUND(K3436*L3436,2)</f>
        <v>1967.24</v>
      </c>
    </row>
    <row r="3437" spans="1:13" x14ac:dyDescent="0.25">
      <c r="A3437" s="29"/>
      <c r="B3437" s="29"/>
      <c r="C3437" s="29"/>
      <c r="D3437" s="30"/>
      <c r="E3437" s="29"/>
      <c r="F3437" s="29"/>
      <c r="G3437" s="29"/>
      <c r="H3437" s="29"/>
      <c r="I3437" s="29"/>
      <c r="J3437" s="29"/>
      <c r="K3437" s="29"/>
      <c r="L3437" s="29"/>
      <c r="M3437" s="50"/>
    </row>
    <row r="3438" spans="1:13" x14ac:dyDescent="0.25">
      <c r="A3438" s="20"/>
      <c r="B3438" s="20"/>
      <c r="C3438" s="20"/>
      <c r="D3438" s="23"/>
      <c r="E3438" s="20"/>
      <c r="F3438" s="20"/>
      <c r="G3438" s="20"/>
      <c r="H3438" s="20"/>
      <c r="I3438" s="20"/>
      <c r="J3438" s="26" t="s">
        <v>838</v>
      </c>
      <c r="K3438" s="32">
        <v>1</v>
      </c>
      <c r="L3438" s="28">
        <f>M3381</f>
        <v>1967.24</v>
      </c>
      <c r="M3438" s="49">
        <f>ROUND(K3438*L3438,2)</f>
        <v>1967.24</v>
      </c>
    </row>
    <row r="3439" spans="1:13" x14ac:dyDescent="0.25">
      <c r="A3439" s="29"/>
      <c r="B3439" s="29"/>
      <c r="C3439" s="29"/>
      <c r="D3439" s="30"/>
      <c r="E3439" s="29"/>
      <c r="F3439" s="29"/>
      <c r="G3439" s="29"/>
      <c r="H3439" s="29"/>
      <c r="I3439" s="29"/>
      <c r="J3439" s="29"/>
      <c r="K3439" s="29"/>
      <c r="L3439" s="29"/>
      <c r="M3439" s="50"/>
    </row>
    <row r="3440" spans="1:13" collapsed="1" x14ac:dyDescent="0.25">
      <c r="A3440" s="7" t="s">
        <v>839</v>
      </c>
      <c r="B3440" s="7" t="s">
        <v>15</v>
      </c>
      <c r="C3440" s="7" t="s">
        <v>16</v>
      </c>
      <c r="D3440" s="8" t="s">
        <v>766</v>
      </c>
      <c r="E3440" s="9"/>
      <c r="F3440" s="9"/>
      <c r="G3440" s="9"/>
      <c r="H3440" s="9"/>
      <c r="I3440" s="9"/>
      <c r="J3440" s="9"/>
      <c r="K3440" s="10">
        <f>K3519</f>
        <v>1</v>
      </c>
      <c r="L3440" s="11">
        <f>L3519</f>
        <v>4829.41</v>
      </c>
      <c r="M3440" s="45">
        <f>M3519</f>
        <v>4829.41</v>
      </c>
    </row>
    <row r="3441" spans="1:13" x14ac:dyDescent="0.25">
      <c r="A3441" s="12" t="s">
        <v>840</v>
      </c>
      <c r="B3441" s="12" t="s">
        <v>15</v>
      </c>
      <c r="C3441" s="12" t="s">
        <v>16</v>
      </c>
      <c r="D3441" s="13" t="s">
        <v>19</v>
      </c>
      <c r="E3441" s="14"/>
      <c r="F3441" s="14"/>
      <c r="G3441" s="14"/>
      <c r="H3441" s="14"/>
      <c r="I3441" s="14"/>
      <c r="J3441" s="14"/>
      <c r="K3441" s="15">
        <f>K3517</f>
        <v>1</v>
      </c>
      <c r="L3441" s="16">
        <f>L3517</f>
        <v>4829.41</v>
      </c>
      <c r="M3441" s="46">
        <f>M3517</f>
        <v>4829.41</v>
      </c>
    </row>
    <row r="3442" spans="1:13" x14ac:dyDescent="0.25">
      <c r="A3442" s="17" t="s">
        <v>39</v>
      </c>
      <c r="B3442" s="18" t="s">
        <v>21</v>
      </c>
      <c r="C3442" s="18" t="s">
        <v>29</v>
      </c>
      <c r="D3442" s="19" t="s">
        <v>40</v>
      </c>
      <c r="E3442" s="20"/>
      <c r="F3442" s="20"/>
      <c r="G3442" s="20"/>
      <c r="H3442" s="20"/>
      <c r="I3442" s="20"/>
      <c r="J3442" s="20"/>
      <c r="K3442" s="21">
        <f>K3446</f>
        <v>7.7</v>
      </c>
      <c r="L3442" s="22">
        <f>L3446</f>
        <v>41.15</v>
      </c>
      <c r="M3442" s="47">
        <f>M3446</f>
        <v>316.86</v>
      </c>
    </row>
    <row r="3443" spans="1:13" ht="45" x14ac:dyDescent="0.25">
      <c r="A3443" s="20"/>
      <c r="B3443" s="20"/>
      <c r="C3443" s="20"/>
      <c r="D3443" s="19" t="s">
        <v>41</v>
      </c>
      <c r="E3443" s="20"/>
      <c r="F3443" s="20"/>
      <c r="G3443" s="20"/>
      <c r="H3443" s="20"/>
      <c r="I3443" s="20"/>
      <c r="J3443" s="20"/>
      <c r="K3443" s="20"/>
      <c r="L3443" s="20"/>
      <c r="M3443" s="48"/>
    </row>
    <row r="3444" spans="1:13" x14ac:dyDescent="0.25">
      <c r="A3444" s="20"/>
      <c r="B3444" s="20"/>
      <c r="C3444" s="20"/>
      <c r="D3444" s="23"/>
      <c r="E3444" s="18" t="s">
        <v>32</v>
      </c>
      <c r="F3444" s="24">
        <v>1</v>
      </c>
      <c r="G3444" s="25">
        <v>5.5</v>
      </c>
      <c r="H3444" s="25">
        <v>0</v>
      </c>
      <c r="I3444" s="25">
        <v>0</v>
      </c>
      <c r="J3444" s="22">
        <f>OR(F3444&lt;&gt;0,G3444&lt;&gt;0,H3444&lt;&gt;0,I3444&lt;&gt;0)*(F3444 + (F3444 = 0))*(G3444 + (G3444 = 0))*(H3444 + (H3444 = 0))*(I3444 + (I3444 = 0))</f>
        <v>5.5</v>
      </c>
      <c r="K3444" s="20"/>
      <c r="L3444" s="20"/>
      <c r="M3444" s="48"/>
    </row>
    <row r="3445" spans="1:13" x14ac:dyDescent="0.25">
      <c r="A3445" s="20"/>
      <c r="B3445" s="20"/>
      <c r="C3445" s="20"/>
      <c r="D3445" s="23"/>
      <c r="E3445" s="18" t="s">
        <v>499</v>
      </c>
      <c r="F3445" s="24">
        <v>1</v>
      </c>
      <c r="G3445" s="25">
        <v>2.2000000000000002</v>
      </c>
      <c r="H3445" s="25">
        <v>0</v>
      </c>
      <c r="I3445" s="25">
        <v>0</v>
      </c>
      <c r="J3445" s="22">
        <f>OR(F3445&lt;&gt;0,G3445&lt;&gt;0,H3445&lt;&gt;0,I3445&lt;&gt;0)*(F3445 + (F3445 = 0))*(G3445 + (G3445 = 0))*(H3445 + (H3445 = 0))*(I3445 + (I3445 = 0))</f>
        <v>2.2000000000000002</v>
      </c>
      <c r="K3445" s="20"/>
      <c r="L3445" s="20"/>
      <c r="M3445" s="48"/>
    </row>
    <row r="3446" spans="1:13" x14ac:dyDescent="0.25">
      <c r="A3446" s="20"/>
      <c r="B3446" s="20"/>
      <c r="C3446" s="20"/>
      <c r="D3446" s="23"/>
      <c r="E3446" s="20"/>
      <c r="F3446" s="20"/>
      <c r="G3446" s="20"/>
      <c r="H3446" s="20"/>
      <c r="I3446" s="20"/>
      <c r="J3446" s="26" t="s">
        <v>48</v>
      </c>
      <c r="K3446" s="27">
        <f>SUM(J3444:J3445)</f>
        <v>7.7</v>
      </c>
      <c r="L3446" s="25">
        <v>41.15</v>
      </c>
      <c r="M3446" s="49">
        <f>ROUND(K3446*L3446,2)</f>
        <v>316.86</v>
      </c>
    </row>
    <row r="3447" spans="1:13" x14ac:dyDescent="0.25">
      <c r="A3447" s="29"/>
      <c r="B3447" s="29"/>
      <c r="C3447" s="29"/>
      <c r="D3447" s="30"/>
      <c r="E3447" s="29"/>
      <c r="F3447" s="29"/>
      <c r="G3447" s="29"/>
      <c r="H3447" s="29"/>
      <c r="I3447" s="29"/>
      <c r="J3447" s="29"/>
      <c r="K3447" s="29"/>
      <c r="L3447" s="29"/>
      <c r="M3447" s="50"/>
    </row>
    <row r="3448" spans="1:13" x14ac:dyDescent="0.25">
      <c r="A3448" s="17" t="s">
        <v>63</v>
      </c>
      <c r="B3448" s="18" t="s">
        <v>21</v>
      </c>
      <c r="C3448" s="18" t="s">
        <v>64</v>
      </c>
      <c r="D3448" s="19" t="s">
        <v>65</v>
      </c>
      <c r="E3448" s="20"/>
      <c r="F3448" s="20"/>
      <c r="G3448" s="20"/>
      <c r="H3448" s="20"/>
      <c r="I3448" s="20"/>
      <c r="J3448" s="20"/>
      <c r="K3448" s="21">
        <f>K3452</f>
        <v>4</v>
      </c>
      <c r="L3448" s="22">
        <f>L3452</f>
        <v>49.5</v>
      </c>
      <c r="M3448" s="47">
        <f>M3452</f>
        <v>198</v>
      </c>
    </row>
    <row r="3449" spans="1:13" ht="33.75" x14ac:dyDescent="0.25">
      <c r="A3449" s="20"/>
      <c r="B3449" s="20"/>
      <c r="C3449" s="20"/>
      <c r="D3449" s="19" t="s">
        <v>66</v>
      </c>
      <c r="E3449" s="20"/>
      <c r="F3449" s="20"/>
      <c r="G3449" s="20"/>
      <c r="H3449" s="20"/>
      <c r="I3449" s="20"/>
      <c r="J3449" s="20"/>
      <c r="K3449" s="20"/>
      <c r="L3449" s="20"/>
      <c r="M3449" s="48"/>
    </row>
    <row r="3450" spans="1:13" x14ac:dyDescent="0.25">
      <c r="A3450" s="20"/>
      <c r="B3450" s="20"/>
      <c r="C3450" s="20"/>
      <c r="D3450" s="23"/>
      <c r="E3450" s="18" t="s">
        <v>32</v>
      </c>
      <c r="F3450" s="24">
        <v>2</v>
      </c>
      <c r="G3450" s="25">
        <v>0</v>
      </c>
      <c r="H3450" s="25">
        <v>0</v>
      </c>
      <c r="I3450" s="25">
        <v>0</v>
      </c>
      <c r="J3450" s="22">
        <f>OR(F3450&lt;&gt;0,G3450&lt;&gt;0,H3450&lt;&gt;0,I3450&lt;&gt;0)*(F3450 + (F3450 = 0))*(G3450 + (G3450 = 0))*(H3450 + (H3450 = 0))*(I3450 + (I3450 = 0))</f>
        <v>2</v>
      </c>
      <c r="K3450" s="20"/>
      <c r="L3450" s="20"/>
      <c r="M3450" s="48"/>
    </row>
    <row r="3451" spans="1:13" x14ac:dyDescent="0.25">
      <c r="A3451" s="20"/>
      <c r="B3451" s="20"/>
      <c r="C3451" s="20"/>
      <c r="D3451" s="23"/>
      <c r="E3451" s="18" t="s">
        <v>499</v>
      </c>
      <c r="F3451" s="24">
        <v>2</v>
      </c>
      <c r="G3451" s="25">
        <v>0</v>
      </c>
      <c r="H3451" s="25">
        <v>0</v>
      </c>
      <c r="I3451" s="25">
        <v>0</v>
      </c>
      <c r="J3451" s="22">
        <f>OR(F3451&lt;&gt;0,G3451&lt;&gt;0,H3451&lt;&gt;0,I3451&lt;&gt;0)*(F3451 + (F3451 = 0))*(G3451 + (G3451 = 0))*(H3451 + (H3451 = 0))*(I3451 + (I3451 = 0))</f>
        <v>2</v>
      </c>
      <c r="K3451" s="20"/>
      <c r="L3451" s="20"/>
      <c r="M3451" s="48"/>
    </row>
    <row r="3452" spans="1:13" x14ac:dyDescent="0.25">
      <c r="A3452" s="20"/>
      <c r="B3452" s="20"/>
      <c r="C3452" s="20"/>
      <c r="D3452" s="23"/>
      <c r="E3452" s="20"/>
      <c r="F3452" s="20"/>
      <c r="G3452" s="20"/>
      <c r="H3452" s="20"/>
      <c r="I3452" s="20"/>
      <c r="J3452" s="26" t="s">
        <v>67</v>
      </c>
      <c r="K3452" s="27">
        <f>SUM(J3450:J3451)</f>
        <v>4</v>
      </c>
      <c r="L3452" s="25">
        <v>49.5</v>
      </c>
      <c r="M3452" s="49">
        <f>ROUND(K3452*L3452,2)</f>
        <v>198</v>
      </c>
    </row>
    <row r="3453" spans="1:13" x14ac:dyDescent="0.25">
      <c r="A3453" s="29"/>
      <c r="B3453" s="29"/>
      <c r="C3453" s="29"/>
      <c r="D3453" s="30"/>
      <c r="E3453" s="29"/>
      <c r="F3453" s="29"/>
      <c r="G3453" s="29"/>
      <c r="H3453" s="29"/>
      <c r="I3453" s="29"/>
      <c r="J3453" s="29"/>
      <c r="K3453" s="29"/>
      <c r="L3453" s="29"/>
      <c r="M3453" s="50"/>
    </row>
    <row r="3454" spans="1:13" x14ac:dyDescent="0.25">
      <c r="A3454" s="17" t="s">
        <v>58</v>
      </c>
      <c r="B3454" s="18" t="s">
        <v>21</v>
      </c>
      <c r="C3454" s="18" t="s">
        <v>59</v>
      </c>
      <c r="D3454" s="19" t="s">
        <v>60</v>
      </c>
      <c r="E3454" s="20"/>
      <c r="F3454" s="20"/>
      <c r="G3454" s="20"/>
      <c r="H3454" s="20"/>
      <c r="I3454" s="20"/>
      <c r="J3454" s="20"/>
      <c r="K3454" s="21">
        <f>K3458</f>
        <v>1.28</v>
      </c>
      <c r="L3454" s="22">
        <f>L3458</f>
        <v>204.11</v>
      </c>
      <c r="M3454" s="47">
        <f>M3458</f>
        <v>261.26</v>
      </c>
    </row>
    <row r="3455" spans="1:13" ht="56.25" x14ac:dyDescent="0.25">
      <c r="A3455" s="20"/>
      <c r="B3455" s="20"/>
      <c r="C3455" s="20"/>
      <c r="D3455" s="19" t="s">
        <v>61</v>
      </c>
      <c r="E3455" s="20"/>
      <c r="F3455" s="20"/>
      <c r="G3455" s="20"/>
      <c r="H3455" s="20"/>
      <c r="I3455" s="20"/>
      <c r="J3455" s="20"/>
      <c r="K3455" s="20"/>
      <c r="L3455" s="20"/>
      <c r="M3455" s="48"/>
    </row>
    <row r="3456" spans="1:13" x14ac:dyDescent="0.25">
      <c r="A3456" s="20"/>
      <c r="B3456" s="20"/>
      <c r="C3456" s="20"/>
      <c r="D3456" s="23"/>
      <c r="E3456" s="18" t="s">
        <v>32</v>
      </c>
      <c r="F3456" s="24">
        <v>1</v>
      </c>
      <c r="G3456" s="25">
        <v>1.1000000000000001</v>
      </c>
      <c r="H3456" s="25">
        <v>0.56000000000000005</v>
      </c>
      <c r="I3456" s="25">
        <v>0</v>
      </c>
      <c r="J3456" s="22">
        <f>OR(F3456&lt;&gt;0,G3456&lt;&gt;0,H3456&lt;&gt;0,I3456&lt;&gt;0)*(F3456 + (F3456 = 0))*(G3456 + (G3456 = 0))*(H3456 + (H3456 = 0))*(I3456 + (I3456 = 0))</f>
        <v>0.62</v>
      </c>
      <c r="K3456" s="20"/>
      <c r="L3456" s="20"/>
      <c r="M3456" s="48"/>
    </row>
    <row r="3457" spans="1:13" x14ac:dyDescent="0.25">
      <c r="A3457" s="20"/>
      <c r="B3457" s="20"/>
      <c r="C3457" s="20"/>
      <c r="D3457" s="23"/>
      <c r="E3457" s="18" t="s">
        <v>499</v>
      </c>
      <c r="F3457" s="24">
        <v>1</v>
      </c>
      <c r="G3457" s="25">
        <v>1.1000000000000001</v>
      </c>
      <c r="H3457" s="25">
        <v>0.6</v>
      </c>
      <c r="I3457" s="25">
        <v>0</v>
      </c>
      <c r="J3457" s="22">
        <f>OR(F3457&lt;&gt;0,G3457&lt;&gt;0,H3457&lt;&gt;0,I3457&lt;&gt;0)*(F3457 + (F3457 = 0))*(G3457 + (G3457 = 0))*(H3457 + (H3457 = 0))*(I3457 + (I3457 = 0))</f>
        <v>0.66</v>
      </c>
      <c r="K3457" s="20"/>
      <c r="L3457" s="20"/>
      <c r="M3457" s="48"/>
    </row>
    <row r="3458" spans="1:13" x14ac:dyDescent="0.25">
      <c r="A3458" s="20"/>
      <c r="B3458" s="20"/>
      <c r="C3458" s="20"/>
      <c r="D3458" s="23"/>
      <c r="E3458" s="20"/>
      <c r="F3458" s="20"/>
      <c r="G3458" s="20"/>
      <c r="H3458" s="20"/>
      <c r="I3458" s="20"/>
      <c r="J3458" s="26" t="s">
        <v>62</v>
      </c>
      <c r="K3458" s="27">
        <f>SUM(J3456:J3457)</f>
        <v>1.28</v>
      </c>
      <c r="L3458" s="25">
        <v>204.11</v>
      </c>
      <c r="M3458" s="49">
        <f>ROUND(K3458*L3458,2)</f>
        <v>261.26</v>
      </c>
    </row>
    <row r="3459" spans="1:13" x14ac:dyDescent="0.25">
      <c r="A3459" s="29"/>
      <c r="B3459" s="29"/>
      <c r="C3459" s="29"/>
      <c r="D3459" s="30"/>
      <c r="E3459" s="29"/>
      <c r="F3459" s="29"/>
      <c r="G3459" s="29"/>
      <c r="H3459" s="29"/>
      <c r="I3459" s="29"/>
      <c r="J3459" s="29"/>
      <c r="K3459" s="29"/>
      <c r="L3459" s="29"/>
      <c r="M3459" s="50"/>
    </row>
    <row r="3460" spans="1:13" x14ac:dyDescent="0.25">
      <c r="A3460" s="17" t="s">
        <v>49</v>
      </c>
      <c r="B3460" s="18" t="s">
        <v>21</v>
      </c>
      <c r="C3460" s="18" t="s">
        <v>29</v>
      </c>
      <c r="D3460" s="19" t="s">
        <v>50</v>
      </c>
      <c r="E3460" s="20"/>
      <c r="F3460" s="20"/>
      <c r="G3460" s="20"/>
      <c r="H3460" s="20"/>
      <c r="I3460" s="20"/>
      <c r="J3460" s="20"/>
      <c r="K3460" s="21">
        <f>K3464</f>
        <v>7.7</v>
      </c>
      <c r="L3460" s="22">
        <f>L3464</f>
        <v>217.15</v>
      </c>
      <c r="M3460" s="47">
        <f>M3464</f>
        <v>1672.06</v>
      </c>
    </row>
    <row r="3461" spans="1:13" ht="45" x14ac:dyDescent="0.25">
      <c r="A3461" s="20"/>
      <c r="B3461" s="20"/>
      <c r="C3461" s="20"/>
      <c r="D3461" s="19" t="s">
        <v>51</v>
      </c>
      <c r="E3461" s="20"/>
      <c r="F3461" s="20"/>
      <c r="G3461" s="20"/>
      <c r="H3461" s="20"/>
      <c r="I3461" s="20"/>
      <c r="J3461" s="20"/>
      <c r="K3461" s="20"/>
      <c r="L3461" s="20"/>
      <c r="M3461" s="48"/>
    </row>
    <row r="3462" spans="1:13" x14ac:dyDescent="0.25">
      <c r="A3462" s="20"/>
      <c r="B3462" s="20"/>
      <c r="C3462" s="20"/>
      <c r="D3462" s="23"/>
      <c r="E3462" s="18" t="s">
        <v>32</v>
      </c>
      <c r="F3462" s="24">
        <v>1</v>
      </c>
      <c r="G3462" s="25">
        <v>5.5</v>
      </c>
      <c r="H3462" s="25">
        <v>0</v>
      </c>
      <c r="I3462" s="25">
        <v>0</v>
      </c>
      <c r="J3462" s="22">
        <f>OR(F3462&lt;&gt;0,G3462&lt;&gt;0,H3462&lt;&gt;0,I3462&lt;&gt;0)*(F3462 + (F3462 = 0))*(G3462 + (G3462 = 0))*(H3462 + (H3462 = 0))*(I3462 + (I3462 = 0))</f>
        <v>5.5</v>
      </c>
      <c r="K3462" s="20"/>
      <c r="L3462" s="20"/>
      <c r="M3462" s="48"/>
    </row>
    <row r="3463" spans="1:13" x14ac:dyDescent="0.25">
      <c r="A3463" s="20"/>
      <c r="B3463" s="20"/>
      <c r="C3463" s="20"/>
      <c r="D3463" s="23"/>
      <c r="E3463" s="18" t="s">
        <v>499</v>
      </c>
      <c r="F3463" s="24">
        <v>1</v>
      </c>
      <c r="G3463" s="25">
        <v>2.2000000000000002</v>
      </c>
      <c r="H3463" s="25">
        <v>0</v>
      </c>
      <c r="I3463" s="25">
        <v>0</v>
      </c>
      <c r="J3463" s="22">
        <f>OR(F3463&lt;&gt;0,G3463&lt;&gt;0,H3463&lt;&gt;0,I3463&lt;&gt;0)*(F3463 + (F3463 = 0))*(G3463 + (G3463 = 0))*(H3463 + (H3463 = 0))*(I3463 + (I3463 = 0))</f>
        <v>2.2000000000000002</v>
      </c>
      <c r="K3463" s="20"/>
      <c r="L3463" s="20"/>
      <c r="M3463" s="48"/>
    </row>
    <row r="3464" spans="1:13" x14ac:dyDescent="0.25">
      <c r="A3464" s="20"/>
      <c r="B3464" s="20"/>
      <c r="C3464" s="20"/>
      <c r="D3464" s="23"/>
      <c r="E3464" s="20"/>
      <c r="F3464" s="20"/>
      <c r="G3464" s="20"/>
      <c r="H3464" s="20"/>
      <c r="I3464" s="20"/>
      <c r="J3464" s="26" t="s">
        <v>52</v>
      </c>
      <c r="K3464" s="27">
        <f>SUM(J3462:J3463)</f>
        <v>7.7</v>
      </c>
      <c r="L3464" s="25">
        <v>217.15</v>
      </c>
      <c r="M3464" s="49">
        <f>ROUND(K3464*L3464,2)</f>
        <v>1672.06</v>
      </c>
    </row>
    <row r="3465" spans="1:13" x14ac:dyDescent="0.25">
      <c r="A3465" s="29"/>
      <c r="B3465" s="29"/>
      <c r="C3465" s="29"/>
      <c r="D3465" s="30"/>
      <c r="E3465" s="29"/>
      <c r="F3465" s="29"/>
      <c r="G3465" s="29"/>
      <c r="H3465" s="29"/>
      <c r="I3465" s="29"/>
      <c r="J3465" s="29"/>
      <c r="K3465" s="29"/>
      <c r="L3465" s="29"/>
      <c r="M3465" s="50"/>
    </row>
    <row r="3466" spans="1:13" x14ac:dyDescent="0.25">
      <c r="A3466" s="17" t="s">
        <v>53</v>
      </c>
      <c r="B3466" s="18" t="s">
        <v>21</v>
      </c>
      <c r="C3466" s="18" t="s">
        <v>22</v>
      </c>
      <c r="D3466" s="19" t="s">
        <v>54</v>
      </c>
      <c r="E3466" s="20"/>
      <c r="F3466" s="20"/>
      <c r="G3466" s="20"/>
      <c r="H3466" s="20"/>
      <c r="I3466" s="20"/>
      <c r="J3466" s="20"/>
      <c r="K3466" s="21">
        <f>K3472</f>
        <v>19.350000000000001</v>
      </c>
      <c r="L3466" s="22">
        <f>L3472</f>
        <v>19.54</v>
      </c>
      <c r="M3466" s="47">
        <f>M3472</f>
        <v>378.1</v>
      </c>
    </row>
    <row r="3467" spans="1:13" ht="45" x14ac:dyDescent="0.25">
      <c r="A3467" s="20"/>
      <c r="B3467" s="20"/>
      <c r="C3467" s="20"/>
      <c r="D3467" s="19" t="s">
        <v>55</v>
      </c>
      <c r="E3467" s="20"/>
      <c r="F3467" s="20"/>
      <c r="G3467" s="20"/>
      <c r="H3467" s="20"/>
      <c r="I3467" s="20"/>
      <c r="J3467" s="20"/>
      <c r="K3467" s="20"/>
      <c r="L3467" s="20"/>
      <c r="M3467" s="48"/>
    </row>
    <row r="3468" spans="1:13" x14ac:dyDescent="0.25">
      <c r="A3468" s="20"/>
      <c r="B3468" s="20"/>
      <c r="C3468" s="20"/>
      <c r="D3468" s="23"/>
      <c r="E3468" s="18" t="s">
        <v>32</v>
      </c>
      <c r="F3468" s="24"/>
      <c r="G3468" s="25"/>
      <c r="H3468" s="25"/>
      <c r="I3468" s="25"/>
      <c r="J3468" s="22">
        <f>OR(F3468&lt;&gt;0,G3468&lt;&gt;0,H3468&lt;&gt;0,I3468&lt;&gt;0)*(F3468 + (F3468 = 0))*(G3468 + (G3468 = 0))*(H3468 + (H3468 = 0))*(I3468 + (I3468 = 0))</f>
        <v>0</v>
      </c>
      <c r="K3468" s="20"/>
      <c r="L3468" s="20"/>
      <c r="M3468" s="48"/>
    </row>
    <row r="3469" spans="1:13" x14ac:dyDescent="0.25">
      <c r="A3469" s="20"/>
      <c r="B3469" s="20"/>
      <c r="C3469" s="20"/>
      <c r="D3469" s="23"/>
      <c r="E3469" s="18" t="s">
        <v>841</v>
      </c>
      <c r="F3469" s="24">
        <v>2</v>
      </c>
      <c r="G3469" s="25">
        <v>1</v>
      </c>
      <c r="H3469" s="25">
        <v>0</v>
      </c>
      <c r="I3469" s="25">
        <v>0</v>
      </c>
      <c r="J3469" s="22">
        <f>OR(F3469&lt;&gt;0,G3469&lt;&gt;0,H3469&lt;&gt;0,I3469&lt;&gt;0)*(F3469 + (F3469 = 0))*(G3469 + (G3469 = 0))*(H3469 + (H3469 = 0))*(I3469 + (I3469 = 0))</f>
        <v>2</v>
      </c>
      <c r="K3469" s="20"/>
      <c r="L3469" s="20"/>
      <c r="M3469" s="48"/>
    </row>
    <row r="3470" spans="1:13" x14ac:dyDescent="0.25">
      <c r="A3470" s="20"/>
      <c r="B3470" s="20"/>
      <c r="C3470" s="20"/>
      <c r="D3470" s="23"/>
      <c r="E3470" s="18" t="s">
        <v>755</v>
      </c>
      <c r="F3470" s="24">
        <v>1</v>
      </c>
      <c r="G3470" s="25">
        <v>3.3</v>
      </c>
      <c r="H3470" s="25">
        <v>4.6500000000000004</v>
      </c>
      <c r="I3470" s="25">
        <v>0</v>
      </c>
      <c r="J3470" s="22">
        <f>OR(F3470&lt;&gt;0,G3470&lt;&gt;0,H3470&lt;&gt;0,I3470&lt;&gt;0)*(F3470 + (F3470 = 0))*(G3470 + (G3470 = 0))*(H3470 + (H3470 = 0))*(I3470 + (I3470 = 0))</f>
        <v>15.35</v>
      </c>
      <c r="K3470" s="20"/>
      <c r="L3470" s="20"/>
      <c r="M3470" s="48"/>
    </row>
    <row r="3471" spans="1:13" x14ac:dyDescent="0.25">
      <c r="A3471" s="20"/>
      <c r="B3471" s="20"/>
      <c r="C3471" s="20"/>
      <c r="D3471" s="23"/>
      <c r="E3471" s="18" t="s">
        <v>842</v>
      </c>
      <c r="F3471" s="24">
        <v>2</v>
      </c>
      <c r="G3471" s="25">
        <v>1</v>
      </c>
      <c r="H3471" s="25">
        <v>0</v>
      </c>
      <c r="I3471" s="25">
        <v>0</v>
      </c>
      <c r="J3471" s="22">
        <f>OR(F3471&lt;&gt;0,G3471&lt;&gt;0,H3471&lt;&gt;0,I3471&lt;&gt;0)*(F3471 + (F3471 = 0))*(G3471 + (G3471 = 0))*(H3471 + (H3471 = 0))*(I3471 + (I3471 = 0))</f>
        <v>2</v>
      </c>
      <c r="K3471" s="20"/>
      <c r="L3471" s="20"/>
      <c r="M3471" s="48"/>
    </row>
    <row r="3472" spans="1:13" x14ac:dyDescent="0.25">
      <c r="A3472" s="20"/>
      <c r="B3472" s="20"/>
      <c r="C3472" s="20"/>
      <c r="D3472" s="23"/>
      <c r="E3472" s="20"/>
      <c r="F3472" s="20"/>
      <c r="G3472" s="20"/>
      <c r="H3472" s="20"/>
      <c r="I3472" s="20"/>
      <c r="J3472" s="26" t="s">
        <v>57</v>
      </c>
      <c r="K3472" s="27">
        <f>SUM(J3468:J3471)</f>
        <v>19.350000000000001</v>
      </c>
      <c r="L3472" s="25">
        <v>19.54</v>
      </c>
      <c r="M3472" s="49">
        <f>ROUND(K3472*L3472,2)</f>
        <v>378.1</v>
      </c>
    </row>
    <row r="3473" spans="1:13" x14ac:dyDescent="0.25">
      <c r="A3473" s="29"/>
      <c r="B3473" s="29"/>
      <c r="C3473" s="29"/>
      <c r="D3473" s="30"/>
      <c r="E3473" s="29"/>
      <c r="F3473" s="29"/>
      <c r="G3473" s="29"/>
      <c r="H3473" s="29"/>
      <c r="I3473" s="29"/>
      <c r="J3473" s="29"/>
      <c r="K3473" s="29"/>
      <c r="L3473" s="29"/>
      <c r="M3473" s="50"/>
    </row>
    <row r="3474" spans="1:13" x14ac:dyDescent="0.25">
      <c r="A3474" s="17" t="s">
        <v>28</v>
      </c>
      <c r="B3474" s="18" t="s">
        <v>21</v>
      </c>
      <c r="C3474" s="18" t="s">
        <v>29</v>
      </c>
      <c r="D3474" s="19" t="s">
        <v>30</v>
      </c>
      <c r="E3474" s="20"/>
      <c r="F3474" s="20"/>
      <c r="G3474" s="20"/>
      <c r="H3474" s="20"/>
      <c r="I3474" s="20"/>
      <c r="J3474" s="20"/>
      <c r="K3474" s="21">
        <f>K3481</f>
        <v>19.86</v>
      </c>
      <c r="L3474" s="22">
        <f>L3481</f>
        <v>29.99</v>
      </c>
      <c r="M3474" s="47">
        <f>M3481</f>
        <v>595.6</v>
      </c>
    </row>
    <row r="3475" spans="1:13" ht="45" x14ac:dyDescent="0.25">
      <c r="A3475" s="20"/>
      <c r="B3475" s="20"/>
      <c r="C3475" s="20"/>
      <c r="D3475" s="19" t="s">
        <v>31</v>
      </c>
      <c r="E3475" s="20"/>
      <c r="F3475" s="20"/>
      <c r="G3475" s="20"/>
      <c r="H3475" s="20"/>
      <c r="I3475" s="20"/>
      <c r="J3475" s="20"/>
      <c r="K3475" s="20"/>
      <c r="L3475" s="20"/>
      <c r="M3475" s="48"/>
    </row>
    <row r="3476" spans="1:13" x14ac:dyDescent="0.25">
      <c r="A3476" s="20"/>
      <c r="B3476" s="20"/>
      <c r="C3476" s="20"/>
      <c r="D3476" s="23"/>
      <c r="E3476" s="18" t="s">
        <v>843</v>
      </c>
      <c r="F3476" s="24">
        <v>1</v>
      </c>
      <c r="G3476" s="25">
        <v>0.56000000000000005</v>
      </c>
      <c r="H3476" s="25">
        <v>0</v>
      </c>
      <c r="I3476" s="25">
        <v>0</v>
      </c>
      <c r="J3476" s="22">
        <f>OR(F3476&lt;&gt;0,G3476&lt;&gt;0,H3476&lt;&gt;0,I3476&lt;&gt;0)*(F3476 + (F3476 = 0))*(G3476 + (G3476 = 0))*(H3476 + (H3476 = 0))*(I3476 + (I3476 = 0))</f>
        <v>0.56000000000000005</v>
      </c>
      <c r="K3476" s="20"/>
      <c r="L3476" s="20"/>
      <c r="M3476" s="48"/>
    </row>
    <row r="3477" spans="1:13" x14ac:dyDescent="0.25">
      <c r="A3477" s="20"/>
      <c r="B3477" s="20"/>
      <c r="C3477" s="20"/>
      <c r="D3477" s="23"/>
      <c r="E3477" s="18" t="s">
        <v>42</v>
      </c>
      <c r="F3477" s="24"/>
      <c r="G3477" s="25"/>
      <c r="H3477" s="25"/>
      <c r="I3477" s="25"/>
      <c r="J3477" s="22">
        <f>OR(F3477&lt;&gt;0,G3477&lt;&gt;0,H3477&lt;&gt;0,I3477&lt;&gt;0)*(F3477 + (F3477 = 0))*(G3477 + (G3477 = 0))*(H3477 + (H3477 = 0))*(I3477 + (I3477 = 0))</f>
        <v>0</v>
      </c>
      <c r="K3477" s="20"/>
      <c r="L3477" s="20"/>
      <c r="M3477" s="48"/>
    </row>
    <row r="3478" spans="1:13" x14ac:dyDescent="0.25">
      <c r="A3478" s="20"/>
      <c r="B3478" s="20"/>
      <c r="C3478" s="20"/>
      <c r="D3478" s="23"/>
      <c r="E3478" s="18" t="s">
        <v>844</v>
      </c>
      <c r="F3478" s="24">
        <v>1</v>
      </c>
      <c r="G3478" s="25">
        <v>10.9</v>
      </c>
      <c r="H3478" s="25">
        <v>0</v>
      </c>
      <c r="I3478" s="25">
        <v>0</v>
      </c>
      <c r="J3478" s="22">
        <f>OR(F3478&lt;&gt;0,G3478&lt;&gt;0,H3478&lt;&gt;0,I3478&lt;&gt;0)*(F3478 + (F3478 = 0))*(G3478 + (G3478 = 0))*(H3478 + (H3478 = 0))*(I3478 + (I3478 = 0))</f>
        <v>10.9</v>
      </c>
      <c r="K3478" s="20"/>
      <c r="L3478" s="20"/>
      <c r="M3478" s="48"/>
    </row>
    <row r="3479" spans="1:13" x14ac:dyDescent="0.25">
      <c r="A3479" s="20"/>
      <c r="B3479" s="20"/>
      <c r="C3479" s="20"/>
      <c r="D3479" s="23"/>
      <c r="E3479" s="18" t="s">
        <v>845</v>
      </c>
      <c r="F3479" s="24">
        <v>1</v>
      </c>
      <c r="G3479" s="25">
        <v>3.8</v>
      </c>
      <c r="H3479" s="25">
        <v>0</v>
      </c>
      <c r="I3479" s="25">
        <v>0</v>
      </c>
      <c r="J3479" s="22">
        <f>OR(F3479&lt;&gt;0,G3479&lt;&gt;0,H3479&lt;&gt;0,I3479&lt;&gt;0)*(F3479 + (F3479 = 0))*(G3479 + (G3479 = 0))*(H3479 + (H3479 = 0))*(I3479 + (I3479 = 0))</f>
        <v>3.8</v>
      </c>
      <c r="K3479" s="20"/>
      <c r="L3479" s="20"/>
      <c r="M3479" s="48"/>
    </row>
    <row r="3480" spans="1:13" x14ac:dyDescent="0.25">
      <c r="A3480" s="20"/>
      <c r="B3480" s="20"/>
      <c r="C3480" s="20"/>
      <c r="D3480" s="23"/>
      <c r="E3480" s="18" t="s">
        <v>846</v>
      </c>
      <c r="F3480" s="24">
        <v>1</v>
      </c>
      <c r="G3480" s="25">
        <v>4.5999999999999996</v>
      </c>
      <c r="H3480" s="25">
        <v>0</v>
      </c>
      <c r="I3480" s="25">
        <v>0</v>
      </c>
      <c r="J3480" s="22">
        <f>OR(F3480&lt;&gt;0,G3480&lt;&gt;0,H3480&lt;&gt;0,I3480&lt;&gt;0)*(F3480 + (F3480 = 0))*(G3480 + (G3480 = 0))*(H3480 + (H3480 = 0))*(I3480 + (I3480 = 0))</f>
        <v>4.5999999999999996</v>
      </c>
      <c r="K3480" s="20"/>
      <c r="L3480" s="20"/>
      <c r="M3480" s="48"/>
    </row>
    <row r="3481" spans="1:13" x14ac:dyDescent="0.25">
      <c r="A3481" s="20"/>
      <c r="B3481" s="20"/>
      <c r="C3481" s="20"/>
      <c r="D3481" s="23"/>
      <c r="E3481" s="20"/>
      <c r="F3481" s="20"/>
      <c r="G3481" s="20"/>
      <c r="H3481" s="20"/>
      <c r="I3481" s="20"/>
      <c r="J3481" s="26" t="s">
        <v>33</v>
      </c>
      <c r="K3481" s="27">
        <f>SUM(J3476:J3480)</f>
        <v>19.86</v>
      </c>
      <c r="L3481" s="25">
        <v>29.99</v>
      </c>
      <c r="M3481" s="49">
        <f>ROUND(K3481*L3481,2)</f>
        <v>595.6</v>
      </c>
    </row>
    <row r="3482" spans="1:13" x14ac:dyDescent="0.25">
      <c r="A3482" s="29"/>
      <c r="B3482" s="29"/>
      <c r="C3482" s="29"/>
      <c r="D3482" s="30"/>
      <c r="E3482" s="29"/>
      <c r="F3482" s="29"/>
      <c r="G3482" s="29"/>
      <c r="H3482" s="29"/>
      <c r="I3482" s="29"/>
      <c r="J3482" s="29"/>
      <c r="K3482" s="29"/>
      <c r="L3482" s="29"/>
      <c r="M3482" s="50"/>
    </row>
    <row r="3483" spans="1:13" x14ac:dyDescent="0.25">
      <c r="A3483" s="17" t="s">
        <v>332</v>
      </c>
      <c r="B3483" s="18" t="s">
        <v>21</v>
      </c>
      <c r="C3483" s="18" t="s">
        <v>29</v>
      </c>
      <c r="D3483" s="19" t="s">
        <v>333</v>
      </c>
      <c r="E3483" s="20"/>
      <c r="F3483" s="20"/>
      <c r="G3483" s="20"/>
      <c r="H3483" s="20"/>
      <c r="I3483" s="20"/>
      <c r="J3483" s="20"/>
      <c r="K3483" s="21">
        <f>K3486</f>
        <v>0.3</v>
      </c>
      <c r="L3483" s="22">
        <f>L3486</f>
        <v>31.65</v>
      </c>
      <c r="M3483" s="47">
        <f>M3486</f>
        <v>9.5</v>
      </c>
    </row>
    <row r="3484" spans="1:13" ht="45" x14ac:dyDescent="0.25">
      <c r="A3484" s="20"/>
      <c r="B3484" s="20"/>
      <c r="C3484" s="20"/>
      <c r="D3484" s="19" t="s">
        <v>334</v>
      </c>
      <c r="E3484" s="20"/>
      <c r="F3484" s="20"/>
      <c r="G3484" s="20"/>
      <c r="H3484" s="20"/>
      <c r="I3484" s="20"/>
      <c r="J3484" s="20"/>
      <c r="K3484" s="20"/>
      <c r="L3484" s="20"/>
      <c r="M3484" s="48"/>
    </row>
    <row r="3485" spans="1:13" x14ac:dyDescent="0.25">
      <c r="A3485" s="20"/>
      <c r="B3485" s="20"/>
      <c r="C3485" s="20"/>
      <c r="D3485" s="23"/>
      <c r="E3485" s="18" t="s">
        <v>847</v>
      </c>
      <c r="F3485" s="24">
        <v>1</v>
      </c>
      <c r="G3485" s="25">
        <v>0.3</v>
      </c>
      <c r="H3485" s="25">
        <v>0</v>
      </c>
      <c r="I3485" s="25">
        <v>0</v>
      </c>
      <c r="J3485" s="22">
        <f>OR(F3485&lt;&gt;0,G3485&lt;&gt;0,H3485&lt;&gt;0,I3485&lt;&gt;0)*(F3485 + (F3485 = 0))*(G3485 + (G3485 = 0))*(H3485 + (H3485 = 0))*(I3485 + (I3485 = 0))</f>
        <v>0.3</v>
      </c>
      <c r="K3485" s="20"/>
      <c r="L3485" s="20"/>
      <c r="M3485" s="48"/>
    </row>
    <row r="3486" spans="1:13" x14ac:dyDescent="0.25">
      <c r="A3486" s="20"/>
      <c r="B3486" s="20"/>
      <c r="C3486" s="20"/>
      <c r="D3486" s="23"/>
      <c r="E3486" s="20"/>
      <c r="F3486" s="20"/>
      <c r="G3486" s="20"/>
      <c r="H3486" s="20"/>
      <c r="I3486" s="20"/>
      <c r="J3486" s="26" t="s">
        <v>335</v>
      </c>
      <c r="K3486" s="27">
        <f>J3485</f>
        <v>0.3</v>
      </c>
      <c r="L3486" s="25">
        <v>31.65</v>
      </c>
      <c r="M3486" s="49">
        <f>ROUND(K3486*L3486,2)</f>
        <v>9.5</v>
      </c>
    </row>
    <row r="3487" spans="1:13" x14ac:dyDescent="0.25">
      <c r="A3487" s="29"/>
      <c r="B3487" s="29"/>
      <c r="C3487" s="29"/>
      <c r="D3487" s="30"/>
      <c r="E3487" s="29"/>
      <c r="F3487" s="29"/>
      <c r="G3487" s="29"/>
      <c r="H3487" s="29"/>
      <c r="I3487" s="29"/>
      <c r="J3487" s="29"/>
      <c r="K3487" s="29"/>
      <c r="L3487" s="29"/>
      <c r="M3487" s="50"/>
    </row>
    <row r="3488" spans="1:13" x14ac:dyDescent="0.25">
      <c r="A3488" s="17" t="s">
        <v>202</v>
      </c>
      <c r="B3488" s="18" t="s">
        <v>21</v>
      </c>
      <c r="C3488" s="18" t="s">
        <v>29</v>
      </c>
      <c r="D3488" s="19" t="s">
        <v>203</v>
      </c>
      <c r="E3488" s="20"/>
      <c r="F3488" s="20"/>
      <c r="G3488" s="20"/>
      <c r="H3488" s="20"/>
      <c r="I3488" s="20"/>
      <c r="J3488" s="20"/>
      <c r="K3488" s="21">
        <f>K3493</f>
        <v>1.3</v>
      </c>
      <c r="L3488" s="22">
        <f>L3493</f>
        <v>188.41</v>
      </c>
      <c r="M3488" s="47">
        <f>M3493</f>
        <v>244.93</v>
      </c>
    </row>
    <row r="3489" spans="1:13" ht="78.75" x14ac:dyDescent="0.25">
      <c r="A3489" s="20"/>
      <c r="B3489" s="20"/>
      <c r="C3489" s="20"/>
      <c r="D3489" s="19" t="s">
        <v>204</v>
      </c>
      <c r="E3489" s="20"/>
      <c r="F3489" s="20"/>
      <c r="G3489" s="20"/>
      <c r="H3489" s="20"/>
      <c r="I3489" s="20"/>
      <c r="J3489" s="20"/>
      <c r="K3489" s="20"/>
      <c r="L3489" s="20"/>
      <c r="M3489" s="48"/>
    </row>
    <row r="3490" spans="1:13" x14ac:dyDescent="0.25">
      <c r="A3490" s="20"/>
      <c r="B3490" s="20"/>
      <c r="C3490" s="20"/>
      <c r="D3490" s="23"/>
      <c r="E3490" s="18" t="s">
        <v>280</v>
      </c>
      <c r="F3490" s="24"/>
      <c r="G3490" s="25"/>
      <c r="H3490" s="25"/>
      <c r="I3490" s="25"/>
      <c r="J3490" s="22">
        <f>OR(F3490&lt;&gt;0,G3490&lt;&gt;0,H3490&lt;&gt;0,I3490&lt;&gt;0)*(F3490 + (F3490 = 0))*(G3490 + (G3490 = 0))*(H3490 + (H3490 = 0))*(I3490 + (I3490 = 0))</f>
        <v>0</v>
      </c>
      <c r="K3490" s="20"/>
      <c r="L3490" s="20"/>
      <c r="M3490" s="48"/>
    </row>
    <row r="3491" spans="1:13" x14ac:dyDescent="0.25">
      <c r="A3491" s="20"/>
      <c r="B3491" s="20"/>
      <c r="C3491" s="20"/>
      <c r="D3491" s="23"/>
      <c r="E3491" s="18" t="s">
        <v>848</v>
      </c>
      <c r="F3491" s="24">
        <v>1</v>
      </c>
      <c r="G3491" s="25">
        <v>0.8</v>
      </c>
      <c r="H3491" s="25">
        <v>0</v>
      </c>
      <c r="I3491" s="25">
        <v>0</v>
      </c>
      <c r="J3491" s="22">
        <f>OR(F3491&lt;&gt;0,G3491&lt;&gt;0,H3491&lt;&gt;0,I3491&lt;&gt;0)*(F3491 + (F3491 = 0))*(G3491 + (G3491 = 0))*(H3491 + (H3491 = 0))*(I3491 + (I3491 = 0))</f>
        <v>0.8</v>
      </c>
      <c r="K3491" s="20"/>
      <c r="L3491" s="20"/>
      <c r="M3491" s="48"/>
    </row>
    <row r="3492" spans="1:13" x14ac:dyDescent="0.25">
      <c r="A3492" s="20"/>
      <c r="B3492" s="20"/>
      <c r="C3492" s="20"/>
      <c r="D3492" s="23"/>
      <c r="E3492" s="18" t="s">
        <v>849</v>
      </c>
      <c r="F3492" s="24">
        <v>1</v>
      </c>
      <c r="G3492" s="25">
        <v>0.5</v>
      </c>
      <c r="H3492" s="25">
        <v>0</v>
      </c>
      <c r="I3492" s="25">
        <v>0</v>
      </c>
      <c r="J3492" s="22">
        <f>OR(F3492&lt;&gt;0,G3492&lt;&gt;0,H3492&lt;&gt;0,I3492&lt;&gt;0)*(F3492 + (F3492 = 0))*(G3492 + (G3492 = 0))*(H3492 + (H3492 = 0))*(I3492 + (I3492 = 0))</f>
        <v>0.5</v>
      </c>
      <c r="K3492" s="20"/>
      <c r="L3492" s="20"/>
      <c r="M3492" s="48"/>
    </row>
    <row r="3493" spans="1:13" x14ac:dyDescent="0.25">
      <c r="A3493" s="20"/>
      <c r="B3493" s="20"/>
      <c r="C3493" s="20"/>
      <c r="D3493" s="23"/>
      <c r="E3493" s="20"/>
      <c r="F3493" s="20"/>
      <c r="G3493" s="20"/>
      <c r="H3493" s="20"/>
      <c r="I3493" s="20"/>
      <c r="J3493" s="26" t="s">
        <v>209</v>
      </c>
      <c r="K3493" s="27">
        <f>SUM(J3490:J3492)</f>
        <v>1.3</v>
      </c>
      <c r="L3493" s="25">
        <v>188.41</v>
      </c>
      <c r="M3493" s="49">
        <f>ROUND(K3493*L3493,2)</f>
        <v>244.93</v>
      </c>
    </row>
    <row r="3494" spans="1:13" x14ac:dyDescent="0.25">
      <c r="A3494" s="29"/>
      <c r="B3494" s="29"/>
      <c r="C3494" s="29"/>
      <c r="D3494" s="30"/>
      <c r="E3494" s="29"/>
      <c r="F3494" s="29"/>
      <c r="G3494" s="29"/>
      <c r="H3494" s="29"/>
      <c r="I3494" s="29"/>
      <c r="J3494" s="29"/>
      <c r="K3494" s="29"/>
      <c r="L3494" s="29"/>
      <c r="M3494" s="50"/>
    </row>
    <row r="3495" spans="1:13" x14ac:dyDescent="0.25">
      <c r="A3495" s="17" t="s">
        <v>107</v>
      </c>
      <c r="B3495" s="18" t="s">
        <v>21</v>
      </c>
      <c r="C3495" s="18" t="s">
        <v>22</v>
      </c>
      <c r="D3495" s="19" t="s">
        <v>108</v>
      </c>
      <c r="E3495" s="20"/>
      <c r="F3495" s="20"/>
      <c r="G3495" s="20"/>
      <c r="H3495" s="20"/>
      <c r="I3495" s="20"/>
      <c r="J3495" s="20"/>
      <c r="K3495" s="21">
        <f>K3498</f>
        <v>0.4</v>
      </c>
      <c r="L3495" s="22">
        <f>L3498</f>
        <v>22.34</v>
      </c>
      <c r="M3495" s="47">
        <f>M3498</f>
        <v>8.94</v>
      </c>
    </row>
    <row r="3496" spans="1:13" ht="45" x14ac:dyDescent="0.25">
      <c r="A3496" s="20"/>
      <c r="B3496" s="20"/>
      <c r="C3496" s="20"/>
      <c r="D3496" s="19" t="s">
        <v>109</v>
      </c>
      <c r="E3496" s="20"/>
      <c r="F3496" s="20"/>
      <c r="G3496" s="20"/>
      <c r="H3496" s="20"/>
      <c r="I3496" s="20"/>
      <c r="J3496" s="20"/>
      <c r="K3496" s="20"/>
      <c r="L3496" s="20"/>
      <c r="M3496" s="48"/>
    </row>
    <row r="3497" spans="1:13" x14ac:dyDescent="0.25">
      <c r="A3497" s="20"/>
      <c r="B3497" s="20"/>
      <c r="C3497" s="20"/>
      <c r="D3497" s="23"/>
      <c r="E3497" s="18" t="s">
        <v>850</v>
      </c>
      <c r="F3497" s="24">
        <v>2</v>
      </c>
      <c r="G3497" s="25">
        <v>0.2</v>
      </c>
      <c r="H3497" s="25">
        <v>0</v>
      </c>
      <c r="I3497" s="25">
        <v>0</v>
      </c>
      <c r="J3497" s="22">
        <f>OR(F3497&lt;&gt;0,G3497&lt;&gt;0,H3497&lt;&gt;0,I3497&lt;&gt;0)*(F3497 + (F3497 = 0))*(G3497 + (G3497 = 0))*(H3497 + (H3497 = 0))*(I3497 + (I3497 = 0))</f>
        <v>0.4</v>
      </c>
      <c r="K3497" s="20"/>
      <c r="L3497" s="20"/>
      <c r="M3497" s="48"/>
    </row>
    <row r="3498" spans="1:13" x14ac:dyDescent="0.25">
      <c r="A3498" s="20"/>
      <c r="B3498" s="20"/>
      <c r="C3498" s="20"/>
      <c r="D3498" s="23"/>
      <c r="E3498" s="20"/>
      <c r="F3498" s="20"/>
      <c r="G3498" s="20"/>
      <c r="H3498" s="20"/>
      <c r="I3498" s="20"/>
      <c r="J3498" s="26" t="s">
        <v>111</v>
      </c>
      <c r="K3498" s="27">
        <f>J3497</f>
        <v>0.4</v>
      </c>
      <c r="L3498" s="25">
        <v>22.34</v>
      </c>
      <c r="M3498" s="49">
        <f>ROUND(K3498*L3498,2)</f>
        <v>8.94</v>
      </c>
    </row>
    <row r="3499" spans="1:13" x14ac:dyDescent="0.25">
      <c r="A3499" s="29"/>
      <c r="B3499" s="29"/>
      <c r="C3499" s="29"/>
      <c r="D3499" s="30"/>
      <c r="E3499" s="29"/>
      <c r="F3499" s="29"/>
      <c r="G3499" s="29"/>
      <c r="H3499" s="29"/>
      <c r="I3499" s="29"/>
      <c r="J3499" s="29"/>
      <c r="K3499" s="29"/>
      <c r="L3499" s="29"/>
      <c r="M3499" s="50"/>
    </row>
    <row r="3500" spans="1:13" x14ac:dyDescent="0.25">
      <c r="A3500" s="17" t="s">
        <v>524</v>
      </c>
      <c r="B3500" s="18" t="s">
        <v>21</v>
      </c>
      <c r="C3500" s="18" t="s">
        <v>113</v>
      </c>
      <c r="D3500" s="19" t="s">
        <v>525</v>
      </c>
      <c r="E3500" s="20"/>
      <c r="F3500" s="20"/>
      <c r="G3500" s="20"/>
      <c r="H3500" s="20"/>
      <c r="I3500" s="20"/>
      <c r="J3500" s="20"/>
      <c r="K3500" s="21">
        <f>K3503</f>
        <v>1</v>
      </c>
      <c r="L3500" s="22">
        <f>L3503</f>
        <v>980</v>
      </c>
      <c r="M3500" s="47">
        <f>M3503</f>
        <v>980</v>
      </c>
    </row>
    <row r="3501" spans="1:13" ht="112.5" x14ac:dyDescent="0.25">
      <c r="A3501" s="20"/>
      <c r="B3501" s="20"/>
      <c r="C3501" s="20"/>
      <c r="D3501" s="19" t="s">
        <v>526</v>
      </c>
      <c r="E3501" s="20"/>
      <c r="F3501" s="20"/>
      <c r="G3501" s="20"/>
      <c r="H3501" s="20"/>
      <c r="I3501" s="20"/>
      <c r="J3501" s="20"/>
      <c r="K3501" s="20"/>
      <c r="L3501" s="20"/>
      <c r="M3501" s="48"/>
    </row>
    <row r="3502" spans="1:13" x14ac:dyDescent="0.25">
      <c r="A3502" s="20"/>
      <c r="B3502" s="20"/>
      <c r="C3502" s="20"/>
      <c r="D3502" s="23"/>
      <c r="E3502" s="18" t="s">
        <v>71</v>
      </c>
      <c r="F3502" s="24">
        <v>1</v>
      </c>
      <c r="G3502" s="25">
        <v>0</v>
      </c>
      <c r="H3502" s="25">
        <v>0</v>
      </c>
      <c r="I3502" s="25">
        <v>0</v>
      </c>
      <c r="J3502" s="22">
        <f>OR(F3502&lt;&gt;0,G3502&lt;&gt;0,H3502&lt;&gt;0,I3502&lt;&gt;0)*(F3502 + (F3502 = 0))*(G3502 + (G3502 = 0))*(H3502 + (H3502 = 0))*(I3502 + (I3502 = 0))</f>
        <v>1</v>
      </c>
      <c r="K3502" s="20"/>
      <c r="L3502" s="20"/>
      <c r="M3502" s="48"/>
    </row>
    <row r="3503" spans="1:13" x14ac:dyDescent="0.25">
      <c r="A3503" s="20"/>
      <c r="B3503" s="20"/>
      <c r="C3503" s="20"/>
      <c r="D3503" s="23"/>
      <c r="E3503" s="20"/>
      <c r="F3503" s="20"/>
      <c r="G3503" s="20"/>
      <c r="H3503" s="20"/>
      <c r="I3503" s="20"/>
      <c r="J3503" s="26" t="s">
        <v>527</v>
      </c>
      <c r="K3503" s="27">
        <f>J3502</f>
        <v>1</v>
      </c>
      <c r="L3503" s="25">
        <v>980</v>
      </c>
      <c r="M3503" s="49">
        <f>ROUND(K3503*L3503,2)</f>
        <v>980</v>
      </c>
    </row>
    <row r="3504" spans="1:13" x14ac:dyDescent="0.25">
      <c r="A3504" s="29"/>
      <c r="B3504" s="29"/>
      <c r="C3504" s="29"/>
      <c r="D3504" s="30"/>
      <c r="E3504" s="29"/>
      <c r="F3504" s="29"/>
      <c r="G3504" s="29"/>
      <c r="H3504" s="29"/>
      <c r="I3504" s="29"/>
      <c r="J3504" s="29"/>
      <c r="K3504" s="29"/>
      <c r="L3504" s="29"/>
      <c r="M3504" s="50"/>
    </row>
    <row r="3505" spans="1:13" ht="22.5" x14ac:dyDescent="0.25">
      <c r="A3505" s="17" t="s">
        <v>88</v>
      </c>
      <c r="B3505" s="18" t="s">
        <v>21</v>
      </c>
      <c r="C3505" s="18" t="s">
        <v>59</v>
      </c>
      <c r="D3505" s="19" t="s">
        <v>89</v>
      </c>
      <c r="E3505" s="20"/>
      <c r="F3505" s="20"/>
      <c r="G3505" s="20"/>
      <c r="H3505" s="20"/>
      <c r="I3505" s="20"/>
      <c r="J3505" s="20"/>
      <c r="K3505" s="21">
        <f>K3510</f>
        <v>0.27</v>
      </c>
      <c r="L3505" s="22">
        <f>L3510</f>
        <v>340.51</v>
      </c>
      <c r="M3505" s="47">
        <f>M3510</f>
        <v>91.94</v>
      </c>
    </row>
    <row r="3506" spans="1:13" ht="78.75" x14ac:dyDescent="0.25">
      <c r="A3506" s="20"/>
      <c r="B3506" s="20"/>
      <c r="C3506" s="20"/>
      <c r="D3506" s="19" t="s">
        <v>90</v>
      </c>
      <c r="E3506" s="20"/>
      <c r="F3506" s="20"/>
      <c r="G3506" s="20"/>
      <c r="H3506" s="20"/>
      <c r="I3506" s="20"/>
      <c r="J3506" s="20"/>
      <c r="K3506" s="20"/>
      <c r="L3506" s="20"/>
      <c r="M3506" s="48"/>
    </row>
    <row r="3507" spans="1:13" x14ac:dyDescent="0.25">
      <c r="A3507" s="20"/>
      <c r="B3507" s="20"/>
      <c r="C3507" s="20"/>
      <c r="D3507" s="23"/>
      <c r="E3507" s="18" t="s">
        <v>326</v>
      </c>
      <c r="F3507" s="24"/>
      <c r="G3507" s="25"/>
      <c r="H3507" s="25"/>
      <c r="I3507" s="25"/>
      <c r="J3507" s="22">
        <f>OR(F3507&lt;&gt;0,G3507&lt;&gt;0,H3507&lt;&gt;0,I3507&lt;&gt;0)*(F3507 + (F3507 = 0))*(G3507 + (G3507 = 0))*(H3507 + (H3507 = 0))*(I3507 + (I3507 = 0))</f>
        <v>0</v>
      </c>
      <c r="K3507" s="20"/>
      <c r="L3507" s="20"/>
      <c r="M3507" s="48"/>
    </row>
    <row r="3508" spans="1:13" x14ac:dyDescent="0.25">
      <c r="A3508" s="20"/>
      <c r="B3508" s="20"/>
      <c r="C3508" s="20"/>
      <c r="D3508" s="23"/>
      <c r="E3508" s="18" t="s">
        <v>851</v>
      </c>
      <c r="F3508" s="24">
        <v>1</v>
      </c>
      <c r="G3508" s="25">
        <v>0.19</v>
      </c>
      <c r="H3508" s="25">
        <v>0</v>
      </c>
      <c r="I3508" s="25">
        <v>0</v>
      </c>
      <c r="J3508" s="22">
        <f>OR(F3508&lt;&gt;0,G3508&lt;&gt;0,H3508&lt;&gt;0,I3508&lt;&gt;0)*(F3508 + (F3508 = 0))*(G3508 + (G3508 = 0))*(H3508 + (H3508 = 0))*(I3508 + (I3508 = 0))</f>
        <v>0.19</v>
      </c>
      <c r="K3508" s="20"/>
      <c r="L3508" s="20"/>
      <c r="M3508" s="48"/>
    </row>
    <row r="3509" spans="1:13" x14ac:dyDescent="0.25">
      <c r="A3509" s="20"/>
      <c r="B3509" s="20"/>
      <c r="C3509" s="20"/>
      <c r="D3509" s="23"/>
      <c r="E3509" s="18" t="s">
        <v>851</v>
      </c>
      <c r="F3509" s="24">
        <v>1</v>
      </c>
      <c r="G3509" s="25">
        <v>0.32</v>
      </c>
      <c r="H3509" s="25">
        <v>0.24</v>
      </c>
      <c r="I3509" s="25">
        <v>0</v>
      </c>
      <c r="J3509" s="22">
        <f>OR(F3509&lt;&gt;0,G3509&lt;&gt;0,H3509&lt;&gt;0,I3509&lt;&gt;0)*(F3509 + (F3509 = 0))*(G3509 + (G3509 = 0))*(H3509 + (H3509 = 0))*(I3509 + (I3509 = 0))</f>
        <v>0.08</v>
      </c>
      <c r="K3509" s="20"/>
      <c r="L3509" s="20"/>
      <c r="M3509" s="48"/>
    </row>
    <row r="3510" spans="1:13" x14ac:dyDescent="0.25">
      <c r="A3510" s="20"/>
      <c r="B3510" s="20"/>
      <c r="C3510" s="20"/>
      <c r="D3510" s="23"/>
      <c r="E3510" s="20"/>
      <c r="F3510" s="20"/>
      <c r="G3510" s="20"/>
      <c r="H3510" s="20"/>
      <c r="I3510" s="20"/>
      <c r="J3510" s="26" t="s">
        <v>92</v>
      </c>
      <c r="K3510" s="27">
        <f>SUM(J3507:J3509)</f>
        <v>0.27</v>
      </c>
      <c r="L3510" s="25">
        <v>340.51</v>
      </c>
      <c r="M3510" s="49">
        <f>ROUND(K3510*L3510,2)</f>
        <v>91.94</v>
      </c>
    </row>
    <row r="3511" spans="1:13" x14ac:dyDescent="0.25">
      <c r="A3511" s="29"/>
      <c r="B3511" s="29"/>
      <c r="C3511" s="29"/>
      <c r="D3511" s="30"/>
      <c r="E3511" s="29"/>
      <c r="F3511" s="29"/>
      <c r="G3511" s="29"/>
      <c r="H3511" s="29"/>
      <c r="I3511" s="29"/>
      <c r="J3511" s="29"/>
      <c r="K3511" s="29"/>
      <c r="L3511" s="29"/>
      <c r="M3511" s="50"/>
    </row>
    <row r="3512" spans="1:13" x14ac:dyDescent="0.25">
      <c r="A3512" s="17" t="s">
        <v>82</v>
      </c>
      <c r="B3512" s="18" t="s">
        <v>21</v>
      </c>
      <c r="C3512" s="18" t="s">
        <v>29</v>
      </c>
      <c r="D3512" s="19" t="s">
        <v>83</v>
      </c>
      <c r="E3512" s="20"/>
      <c r="F3512" s="20"/>
      <c r="G3512" s="20"/>
      <c r="H3512" s="20"/>
      <c r="I3512" s="20"/>
      <c r="J3512" s="20"/>
      <c r="K3512" s="21">
        <f>K3515</f>
        <v>0.46</v>
      </c>
      <c r="L3512" s="22">
        <f>L3515</f>
        <v>157.01</v>
      </c>
      <c r="M3512" s="47">
        <f>M3515</f>
        <v>72.22</v>
      </c>
    </row>
    <row r="3513" spans="1:13" ht="67.5" x14ac:dyDescent="0.25">
      <c r="A3513" s="20"/>
      <c r="B3513" s="20"/>
      <c r="C3513" s="20"/>
      <c r="D3513" s="19" t="s">
        <v>84</v>
      </c>
      <c r="E3513" s="20"/>
      <c r="F3513" s="20"/>
      <c r="G3513" s="20"/>
      <c r="H3513" s="20"/>
      <c r="I3513" s="20"/>
      <c r="J3513" s="20"/>
      <c r="K3513" s="20"/>
      <c r="L3513" s="20"/>
      <c r="M3513" s="48"/>
    </row>
    <row r="3514" spans="1:13" x14ac:dyDescent="0.25">
      <c r="A3514" s="20"/>
      <c r="B3514" s="20"/>
      <c r="C3514" s="20"/>
      <c r="D3514" s="23"/>
      <c r="E3514" s="18" t="s">
        <v>499</v>
      </c>
      <c r="F3514" s="24">
        <v>1</v>
      </c>
      <c r="G3514" s="25">
        <v>0.46</v>
      </c>
      <c r="H3514" s="25">
        <v>0</v>
      </c>
      <c r="I3514" s="25">
        <v>0</v>
      </c>
      <c r="J3514" s="22">
        <f>OR(F3514&lt;&gt;0,G3514&lt;&gt;0,H3514&lt;&gt;0,I3514&lt;&gt;0)*(F3514 + (F3514 = 0))*(G3514 + (G3514 = 0))*(H3514 + (H3514 = 0))*(I3514 + (I3514 = 0))</f>
        <v>0.46</v>
      </c>
      <c r="K3514" s="20"/>
      <c r="L3514" s="20"/>
      <c r="M3514" s="48"/>
    </row>
    <row r="3515" spans="1:13" x14ac:dyDescent="0.25">
      <c r="A3515" s="20"/>
      <c r="B3515" s="20"/>
      <c r="C3515" s="20"/>
      <c r="D3515" s="23"/>
      <c r="E3515" s="20"/>
      <c r="F3515" s="20"/>
      <c r="G3515" s="20"/>
      <c r="H3515" s="20"/>
      <c r="I3515" s="20"/>
      <c r="J3515" s="26" t="s">
        <v>85</v>
      </c>
      <c r="K3515" s="27">
        <f>J3514</f>
        <v>0.46</v>
      </c>
      <c r="L3515" s="25">
        <v>157.01</v>
      </c>
      <c r="M3515" s="49">
        <f>ROUND(K3515*L3515,2)</f>
        <v>72.22</v>
      </c>
    </row>
    <row r="3516" spans="1:13" x14ac:dyDescent="0.25">
      <c r="A3516" s="29"/>
      <c r="B3516" s="29"/>
      <c r="C3516" s="29"/>
      <c r="D3516" s="30"/>
      <c r="E3516" s="29"/>
      <c r="F3516" s="29"/>
      <c r="G3516" s="29"/>
      <c r="H3516" s="29"/>
      <c r="I3516" s="29"/>
      <c r="J3516" s="29"/>
      <c r="K3516" s="29"/>
      <c r="L3516" s="29"/>
      <c r="M3516" s="50"/>
    </row>
    <row r="3517" spans="1:13" x14ac:dyDescent="0.25">
      <c r="A3517" s="20"/>
      <c r="B3517" s="20"/>
      <c r="C3517" s="20"/>
      <c r="D3517" s="23"/>
      <c r="E3517" s="20"/>
      <c r="F3517" s="20"/>
      <c r="G3517" s="20"/>
      <c r="H3517" s="20"/>
      <c r="I3517" s="20"/>
      <c r="J3517" s="26" t="s">
        <v>852</v>
      </c>
      <c r="K3517" s="31">
        <v>1</v>
      </c>
      <c r="L3517" s="28">
        <f>M3442+M3448+M3454+M3460+M3466+M3474+M3483+M3488+M3495+M3500+M3505+M3512</f>
        <v>4829.41</v>
      </c>
      <c r="M3517" s="49">
        <f>ROUND(K3517*L3517,2)</f>
        <v>4829.41</v>
      </c>
    </row>
    <row r="3518" spans="1:13" x14ac:dyDescent="0.25">
      <c r="A3518" s="29"/>
      <c r="B3518" s="29"/>
      <c r="C3518" s="29"/>
      <c r="D3518" s="30"/>
      <c r="E3518" s="29"/>
      <c r="F3518" s="29"/>
      <c r="G3518" s="29"/>
      <c r="H3518" s="29"/>
      <c r="I3518" s="29"/>
      <c r="J3518" s="29"/>
      <c r="K3518" s="29"/>
      <c r="L3518" s="29"/>
      <c r="M3518" s="50"/>
    </row>
    <row r="3519" spans="1:13" x14ac:dyDescent="0.25">
      <c r="A3519" s="20"/>
      <c r="B3519" s="20"/>
      <c r="C3519" s="20"/>
      <c r="D3519" s="23"/>
      <c r="E3519" s="20"/>
      <c r="F3519" s="20"/>
      <c r="G3519" s="20"/>
      <c r="H3519" s="20"/>
      <c r="I3519" s="20"/>
      <c r="J3519" s="26" t="s">
        <v>853</v>
      </c>
      <c r="K3519" s="32">
        <v>1</v>
      </c>
      <c r="L3519" s="28">
        <f>M3441</f>
        <v>4829.41</v>
      </c>
      <c r="M3519" s="49">
        <f>ROUND(K3519*L3519,2)</f>
        <v>4829.41</v>
      </c>
    </row>
    <row r="3520" spans="1:13" x14ac:dyDescent="0.25">
      <c r="A3520" s="29"/>
      <c r="B3520" s="29"/>
      <c r="C3520" s="29"/>
      <c r="D3520" s="30"/>
      <c r="E3520" s="29"/>
      <c r="F3520" s="29"/>
      <c r="G3520" s="29"/>
      <c r="H3520" s="29"/>
      <c r="I3520" s="29"/>
      <c r="J3520" s="29"/>
      <c r="K3520" s="29"/>
      <c r="L3520" s="29"/>
      <c r="M3520" s="50"/>
    </row>
    <row r="3521" spans="1:13" collapsed="1" x14ac:dyDescent="0.25">
      <c r="A3521" s="7" t="s">
        <v>854</v>
      </c>
      <c r="B3521" s="7" t="s">
        <v>15</v>
      </c>
      <c r="C3521" s="7" t="s">
        <v>16</v>
      </c>
      <c r="D3521" s="8" t="s">
        <v>855</v>
      </c>
      <c r="E3521" s="9"/>
      <c r="F3521" s="9"/>
      <c r="G3521" s="9"/>
      <c r="H3521" s="9"/>
      <c r="I3521" s="9"/>
      <c r="J3521" s="9"/>
      <c r="K3521" s="10">
        <f>K3576</f>
        <v>1</v>
      </c>
      <c r="L3521" s="11">
        <f>L3576</f>
        <v>4130.7299999999996</v>
      </c>
      <c r="M3521" s="45">
        <f>M3576</f>
        <v>4130.7299999999996</v>
      </c>
    </row>
    <row r="3522" spans="1:13" x14ac:dyDescent="0.25">
      <c r="A3522" s="12" t="s">
        <v>856</v>
      </c>
      <c r="B3522" s="12" t="s">
        <v>15</v>
      </c>
      <c r="C3522" s="12" t="s">
        <v>16</v>
      </c>
      <c r="D3522" s="13" t="s">
        <v>19</v>
      </c>
      <c r="E3522" s="14"/>
      <c r="F3522" s="14"/>
      <c r="G3522" s="14"/>
      <c r="H3522" s="14"/>
      <c r="I3522" s="14"/>
      <c r="J3522" s="14"/>
      <c r="K3522" s="15">
        <f>K3574</f>
        <v>1</v>
      </c>
      <c r="L3522" s="16">
        <f>L3574</f>
        <v>4130.7299999999996</v>
      </c>
      <c r="M3522" s="46">
        <f>M3574</f>
        <v>4130.7299999999996</v>
      </c>
    </row>
    <row r="3523" spans="1:13" ht="22.5" x14ac:dyDescent="0.25">
      <c r="A3523" s="17" t="s">
        <v>182</v>
      </c>
      <c r="B3523" s="18" t="s">
        <v>21</v>
      </c>
      <c r="C3523" s="18" t="s">
        <v>59</v>
      </c>
      <c r="D3523" s="19" t="s">
        <v>183</v>
      </c>
      <c r="E3523" s="20"/>
      <c r="F3523" s="20"/>
      <c r="G3523" s="20"/>
      <c r="H3523" s="20"/>
      <c r="I3523" s="20"/>
      <c r="J3523" s="20"/>
      <c r="K3523" s="21">
        <f>K3530</f>
        <v>1.31</v>
      </c>
      <c r="L3523" s="22">
        <f>L3530</f>
        <v>302.68</v>
      </c>
      <c r="M3523" s="47">
        <f>M3530</f>
        <v>396.51</v>
      </c>
    </row>
    <row r="3524" spans="1:13" ht="78.75" x14ac:dyDescent="0.25">
      <c r="A3524" s="20"/>
      <c r="B3524" s="20"/>
      <c r="C3524" s="20"/>
      <c r="D3524" s="19" t="s">
        <v>184</v>
      </c>
      <c r="E3524" s="20"/>
      <c r="F3524" s="20"/>
      <c r="G3524" s="20"/>
      <c r="H3524" s="20"/>
      <c r="I3524" s="20"/>
      <c r="J3524" s="20"/>
      <c r="K3524" s="20"/>
      <c r="L3524" s="20"/>
      <c r="M3524" s="48"/>
    </row>
    <row r="3525" spans="1:13" x14ac:dyDescent="0.25">
      <c r="A3525" s="20"/>
      <c r="B3525" s="20"/>
      <c r="C3525" s="20"/>
      <c r="D3525" s="23"/>
      <c r="E3525" s="18" t="s">
        <v>32</v>
      </c>
      <c r="F3525" s="24"/>
      <c r="G3525" s="25"/>
      <c r="H3525" s="25"/>
      <c r="I3525" s="25"/>
      <c r="J3525" s="22">
        <f>OR(F3525&lt;&gt;0,G3525&lt;&gt;0,H3525&lt;&gt;0,I3525&lt;&gt;0)*(F3525 + (F3525 = 0))*(G3525 + (G3525 = 0))*(H3525 + (H3525 = 0))*(I3525 + (I3525 = 0))</f>
        <v>0</v>
      </c>
      <c r="K3525" s="20"/>
      <c r="L3525" s="20"/>
      <c r="M3525" s="48"/>
    </row>
    <row r="3526" spans="1:13" x14ac:dyDescent="0.25">
      <c r="A3526" s="20"/>
      <c r="B3526" s="20"/>
      <c r="C3526" s="20"/>
      <c r="D3526" s="23"/>
      <c r="E3526" s="18" t="s">
        <v>857</v>
      </c>
      <c r="F3526" s="24">
        <v>1</v>
      </c>
      <c r="G3526" s="25">
        <v>0.54</v>
      </c>
      <c r="H3526" s="25">
        <v>1.69</v>
      </c>
      <c r="I3526" s="25">
        <v>0</v>
      </c>
      <c r="J3526" s="22">
        <f>OR(F3526&lt;&gt;0,G3526&lt;&gt;0,H3526&lt;&gt;0,I3526&lt;&gt;0)*(F3526 + (F3526 = 0))*(G3526 + (G3526 = 0))*(H3526 + (H3526 = 0))*(I3526 + (I3526 = 0))</f>
        <v>0.91</v>
      </c>
      <c r="K3526" s="20"/>
      <c r="L3526" s="20"/>
      <c r="M3526" s="48"/>
    </row>
    <row r="3527" spans="1:13" x14ac:dyDescent="0.25">
      <c r="A3527" s="20"/>
      <c r="B3527" s="20"/>
      <c r="C3527" s="20"/>
      <c r="D3527" s="23"/>
      <c r="E3527" s="18" t="s">
        <v>858</v>
      </c>
      <c r="F3527" s="24">
        <v>1</v>
      </c>
      <c r="G3527" s="25">
        <v>0.65</v>
      </c>
      <c r="H3527" s="25">
        <v>0.1</v>
      </c>
      <c r="I3527" s="25">
        <v>0</v>
      </c>
      <c r="J3527" s="22">
        <f>OR(F3527&lt;&gt;0,G3527&lt;&gt;0,H3527&lt;&gt;0,I3527&lt;&gt;0)*(F3527 + (F3527 = 0))*(G3527 + (G3527 = 0))*(H3527 + (H3527 = 0))*(I3527 + (I3527 = 0))</f>
        <v>7.0000000000000007E-2</v>
      </c>
      <c r="K3527" s="20"/>
      <c r="L3527" s="20"/>
      <c r="M3527" s="48"/>
    </row>
    <row r="3528" spans="1:13" x14ac:dyDescent="0.25">
      <c r="A3528" s="20"/>
      <c r="B3528" s="20"/>
      <c r="C3528" s="20"/>
      <c r="D3528" s="23"/>
      <c r="E3528" s="18" t="s">
        <v>859</v>
      </c>
      <c r="F3528" s="24">
        <v>1</v>
      </c>
      <c r="G3528" s="25">
        <v>0.48</v>
      </c>
      <c r="H3528" s="25">
        <v>0.4</v>
      </c>
      <c r="I3528" s="25">
        <v>0</v>
      </c>
      <c r="J3528" s="22">
        <f>OR(F3528&lt;&gt;0,G3528&lt;&gt;0,H3528&lt;&gt;0,I3528&lt;&gt;0)*(F3528 + (F3528 = 0))*(G3528 + (G3528 = 0))*(H3528 + (H3528 = 0))*(I3528 + (I3528 = 0))</f>
        <v>0.19</v>
      </c>
      <c r="K3528" s="20"/>
      <c r="L3528" s="20"/>
      <c r="M3528" s="48"/>
    </row>
    <row r="3529" spans="1:13" x14ac:dyDescent="0.25">
      <c r="A3529" s="20"/>
      <c r="B3529" s="20"/>
      <c r="C3529" s="20"/>
      <c r="D3529" s="23"/>
      <c r="E3529" s="18" t="s">
        <v>42</v>
      </c>
      <c r="F3529" s="24">
        <v>1</v>
      </c>
      <c r="G3529" s="25">
        <v>0.75</v>
      </c>
      <c r="H3529" s="25">
        <v>0.18</v>
      </c>
      <c r="I3529" s="25">
        <v>0</v>
      </c>
      <c r="J3529" s="22">
        <f>OR(F3529&lt;&gt;0,G3529&lt;&gt;0,H3529&lt;&gt;0,I3529&lt;&gt;0)*(F3529 + (F3529 = 0))*(G3529 + (G3529 = 0))*(H3529 + (H3529 = 0))*(I3529 + (I3529 = 0))</f>
        <v>0.14000000000000001</v>
      </c>
      <c r="K3529" s="20"/>
      <c r="L3529" s="20"/>
      <c r="M3529" s="48"/>
    </row>
    <row r="3530" spans="1:13" x14ac:dyDescent="0.25">
      <c r="A3530" s="20"/>
      <c r="B3530" s="20"/>
      <c r="C3530" s="20"/>
      <c r="D3530" s="23"/>
      <c r="E3530" s="20"/>
      <c r="F3530" s="20"/>
      <c r="G3530" s="20"/>
      <c r="H3530" s="20"/>
      <c r="I3530" s="20"/>
      <c r="J3530" s="26" t="s">
        <v>186</v>
      </c>
      <c r="K3530" s="27">
        <f>SUM(J3525:J3529)</f>
        <v>1.31</v>
      </c>
      <c r="L3530" s="25">
        <v>302.68</v>
      </c>
      <c r="M3530" s="49">
        <f>ROUND(K3530*L3530,2)</f>
        <v>396.51</v>
      </c>
    </row>
    <row r="3531" spans="1:13" x14ac:dyDescent="0.25">
      <c r="A3531" s="29"/>
      <c r="B3531" s="29"/>
      <c r="C3531" s="29"/>
      <c r="D3531" s="30"/>
      <c r="E3531" s="29"/>
      <c r="F3531" s="29"/>
      <c r="G3531" s="29"/>
      <c r="H3531" s="29"/>
      <c r="I3531" s="29"/>
      <c r="J3531" s="29"/>
      <c r="K3531" s="29"/>
      <c r="L3531" s="29"/>
      <c r="M3531" s="50"/>
    </row>
    <row r="3532" spans="1:13" x14ac:dyDescent="0.25">
      <c r="A3532" s="17" t="s">
        <v>202</v>
      </c>
      <c r="B3532" s="18" t="s">
        <v>21</v>
      </c>
      <c r="C3532" s="18" t="s">
        <v>29</v>
      </c>
      <c r="D3532" s="19" t="s">
        <v>203</v>
      </c>
      <c r="E3532" s="20"/>
      <c r="F3532" s="20"/>
      <c r="G3532" s="20"/>
      <c r="H3532" s="20"/>
      <c r="I3532" s="20"/>
      <c r="J3532" s="20"/>
      <c r="K3532" s="21">
        <f>K3535</f>
        <v>1</v>
      </c>
      <c r="L3532" s="22">
        <f>L3535</f>
        <v>188.41</v>
      </c>
      <c r="M3532" s="47">
        <f>M3535</f>
        <v>188.41</v>
      </c>
    </row>
    <row r="3533" spans="1:13" ht="78.75" x14ac:dyDescent="0.25">
      <c r="A3533" s="20"/>
      <c r="B3533" s="20"/>
      <c r="C3533" s="20"/>
      <c r="D3533" s="19" t="s">
        <v>204</v>
      </c>
      <c r="E3533" s="20"/>
      <c r="F3533" s="20"/>
      <c r="G3533" s="20"/>
      <c r="H3533" s="20"/>
      <c r="I3533" s="20"/>
      <c r="J3533" s="20"/>
      <c r="K3533" s="20"/>
      <c r="L3533" s="20"/>
      <c r="M3533" s="48"/>
    </row>
    <row r="3534" spans="1:13" x14ac:dyDescent="0.25">
      <c r="A3534" s="20"/>
      <c r="B3534" s="20"/>
      <c r="C3534" s="20"/>
      <c r="D3534" s="23"/>
      <c r="E3534" s="18" t="s">
        <v>71</v>
      </c>
      <c r="F3534" s="24">
        <v>1</v>
      </c>
      <c r="G3534" s="25">
        <v>1</v>
      </c>
      <c r="H3534" s="25">
        <v>0</v>
      </c>
      <c r="I3534" s="25">
        <v>0</v>
      </c>
      <c r="J3534" s="22">
        <f>OR(F3534&lt;&gt;0,G3534&lt;&gt;0,H3534&lt;&gt;0,I3534&lt;&gt;0)*(F3534 + (F3534 = 0))*(G3534 + (G3534 = 0))*(H3534 + (H3534 = 0))*(I3534 + (I3534 = 0))</f>
        <v>1</v>
      </c>
      <c r="K3534" s="20"/>
      <c r="L3534" s="20"/>
      <c r="M3534" s="48"/>
    </row>
    <row r="3535" spans="1:13" x14ac:dyDescent="0.25">
      <c r="A3535" s="20"/>
      <c r="B3535" s="20"/>
      <c r="C3535" s="20"/>
      <c r="D3535" s="23"/>
      <c r="E3535" s="20"/>
      <c r="F3535" s="20"/>
      <c r="G3535" s="20"/>
      <c r="H3535" s="20"/>
      <c r="I3535" s="20"/>
      <c r="J3535" s="26" t="s">
        <v>209</v>
      </c>
      <c r="K3535" s="27">
        <f>J3534</f>
        <v>1</v>
      </c>
      <c r="L3535" s="25">
        <v>188.41</v>
      </c>
      <c r="M3535" s="49">
        <f>ROUND(K3535*L3535,2)</f>
        <v>188.41</v>
      </c>
    </row>
    <row r="3536" spans="1:13" x14ac:dyDescent="0.25">
      <c r="A3536" s="29"/>
      <c r="B3536" s="29"/>
      <c r="C3536" s="29"/>
      <c r="D3536" s="30"/>
      <c r="E3536" s="29"/>
      <c r="F3536" s="29"/>
      <c r="G3536" s="29"/>
      <c r="H3536" s="29"/>
      <c r="I3536" s="29"/>
      <c r="J3536" s="29"/>
      <c r="K3536" s="29"/>
      <c r="L3536" s="29"/>
      <c r="M3536" s="50"/>
    </row>
    <row r="3537" spans="1:13" x14ac:dyDescent="0.25">
      <c r="A3537" s="17" t="s">
        <v>210</v>
      </c>
      <c r="B3537" s="18" t="s">
        <v>21</v>
      </c>
      <c r="C3537" s="18" t="s">
        <v>29</v>
      </c>
      <c r="D3537" s="19" t="s">
        <v>211</v>
      </c>
      <c r="E3537" s="20"/>
      <c r="F3537" s="20"/>
      <c r="G3537" s="20"/>
      <c r="H3537" s="20"/>
      <c r="I3537" s="20"/>
      <c r="J3537" s="20"/>
      <c r="K3537" s="21">
        <f>K3542</f>
        <v>36.5</v>
      </c>
      <c r="L3537" s="22">
        <f>L3542</f>
        <v>35.99</v>
      </c>
      <c r="M3537" s="47">
        <f>M3542</f>
        <v>1313.64</v>
      </c>
    </row>
    <row r="3538" spans="1:13" ht="56.25" x14ac:dyDescent="0.25">
      <c r="A3538" s="20"/>
      <c r="B3538" s="20"/>
      <c r="C3538" s="20"/>
      <c r="D3538" s="19" t="s">
        <v>212</v>
      </c>
      <c r="E3538" s="20"/>
      <c r="F3538" s="20"/>
      <c r="G3538" s="20"/>
      <c r="H3538" s="20"/>
      <c r="I3538" s="20"/>
      <c r="J3538" s="20"/>
      <c r="K3538" s="20"/>
      <c r="L3538" s="20"/>
      <c r="M3538" s="48"/>
    </row>
    <row r="3539" spans="1:13" x14ac:dyDescent="0.25">
      <c r="A3539" s="20"/>
      <c r="B3539" s="20"/>
      <c r="C3539" s="20"/>
      <c r="D3539" s="23"/>
      <c r="E3539" s="18" t="s">
        <v>71</v>
      </c>
      <c r="F3539" s="24">
        <v>1</v>
      </c>
      <c r="G3539" s="25">
        <v>1</v>
      </c>
      <c r="H3539" s="25">
        <v>0</v>
      </c>
      <c r="I3539" s="25">
        <v>0</v>
      </c>
      <c r="J3539" s="22">
        <f>OR(F3539&lt;&gt;0,G3539&lt;&gt;0,H3539&lt;&gt;0,I3539&lt;&gt;0)*(F3539 + (F3539 = 0))*(G3539 + (G3539 = 0))*(H3539 + (H3539 = 0))*(I3539 + (I3539 = 0))</f>
        <v>1</v>
      </c>
      <c r="K3539" s="20"/>
      <c r="L3539" s="20"/>
      <c r="M3539" s="48"/>
    </row>
    <row r="3540" spans="1:13" x14ac:dyDescent="0.25">
      <c r="A3540" s="20"/>
      <c r="B3540" s="20"/>
      <c r="C3540" s="20"/>
      <c r="D3540" s="23"/>
      <c r="E3540" s="18" t="s">
        <v>326</v>
      </c>
      <c r="F3540" s="24">
        <v>1</v>
      </c>
      <c r="G3540" s="25">
        <v>29.4</v>
      </c>
      <c r="H3540" s="25">
        <v>0</v>
      </c>
      <c r="I3540" s="25">
        <v>0</v>
      </c>
      <c r="J3540" s="22">
        <f>OR(F3540&lt;&gt;0,G3540&lt;&gt;0,H3540&lt;&gt;0,I3540&lt;&gt;0)*(F3540 + (F3540 = 0))*(G3540 + (G3540 = 0))*(H3540 + (H3540 = 0))*(I3540 + (I3540 = 0))</f>
        <v>29.4</v>
      </c>
      <c r="K3540" s="20"/>
      <c r="L3540" s="20"/>
      <c r="M3540" s="48"/>
    </row>
    <row r="3541" spans="1:13" x14ac:dyDescent="0.25">
      <c r="A3541" s="20"/>
      <c r="B3541" s="20"/>
      <c r="C3541" s="20"/>
      <c r="D3541" s="23"/>
      <c r="E3541" s="18" t="s">
        <v>16</v>
      </c>
      <c r="F3541" s="24">
        <v>1</v>
      </c>
      <c r="G3541" s="25">
        <v>6.1</v>
      </c>
      <c r="H3541" s="25">
        <v>0</v>
      </c>
      <c r="I3541" s="25">
        <v>0</v>
      </c>
      <c r="J3541" s="22">
        <f>OR(F3541&lt;&gt;0,G3541&lt;&gt;0,H3541&lt;&gt;0,I3541&lt;&gt;0)*(F3541 + (F3541 = 0))*(G3541 + (G3541 = 0))*(H3541 + (H3541 = 0))*(I3541 + (I3541 = 0))</f>
        <v>6.1</v>
      </c>
      <c r="K3541" s="20"/>
      <c r="L3541" s="20"/>
      <c r="M3541" s="48"/>
    </row>
    <row r="3542" spans="1:13" x14ac:dyDescent="0.25">
      <c r="A3542" s="20"/>
      <c r="B3542" s="20"/>
      <c r="C3542" s="20"/>
      <c r="D3542" s="23"/>
      <c r="E3542" s="20"/>
      <c r="F3542" s="20"/>
      <c r="G3542" s="20"/>
      <c r="H3542" s="20"/>
      <c r="I3542" s="20"/>
      <c r="J3542" s="26" t="s">
        <v>213</v>
      </c>
      <c r="K3542" s="27">
        <f>SUM(J3539:J3541)</f>
        <v>36.5</v>
      </c>
      <c r="L3542" s="25">
        <v>35.99</v>
      </c>
      <c r="M3542" s="49">
        <f>ROUND(K3542*L3542,2)</f>
        <v>1313.64</v>
      </c>
    </row>
    <row r="3543" spans="1:13" x14ac:dyDescent="0.25">
      <c r="A3543" s="29"/>
      <c r="B3543" s="29"/>
      <c r="C3543" s="29"/>
      <c r="D3543" s="30"/>
      <c r="E3543" s="29"/>
      <c r="F3543" s="29"/>
      <c r="G3543" s="29"/>
      <c r="H3543" s="29"/>
      <c r="I3543" s="29"/>
      <c r="J3543" s="29"/>
      <c r="K3543" s="29"/>
      <c r="L3543" s="29"/>
      <c r="M3543" s="50"/>
    </row>
    <row r="3544" spans="1:13" x14ac:dyDescent="0.25">
      <c r="A3544" s="17" t="s">
        <v>409</v>
      </c>
      <c r="B3544" s="18" t="s">
        <v>21</v>
      </c>
      <c r="C3544" s="18" t="s">
        <v>29</v>
      </c>
      <c r="D3544" s="19" t="s">
        <v>410</v>
      </c>
      <c r="E3544" s="20"/>
      <c r="F3544" s="20"/>
      <c r="G3544" s="20"/>
      <c r="H3544" s="20"/>
      <c r="I3544" s="20"/>
      <c r="J3544" s="20"/>
      <c r="K3544" s="21">
        <f>K3547</f>
        <v>29.4</v>
      </c>
      <c r="L3544" s="22">
        <f>L3547</f>
        <v>10.55</v>
      </c>
      <c r="M3544" s="47">
        <f>M3547</f>
        <v>310.17</v>
      </c>
    </row>
    <row r="3545" spans="1:13" ht="45" x14ac:dyDescent="0.25">
      <c r="A3545" s="20"/>
      <c r="B3545" s="20"/>
      <c r="C3545" s="20"/>
      <c r="D3545" s="19" t="s">
        <v>411</v>
      </c>
      <c r="E3545" s="20"/>
      <c r="F3545" s="20"/>
      <c r="G3545" s="20"/>
      <c r="H3545" s="20"/>
      <c r="I3545" s="20"/>
      <c r="J3545" s="20"/>
      <c r="K3545" s="20"/>
      <c r="L3545" s="20"/>
      <c r="M3545" s="48"/>
    </row>
    <row r="3546" spans="1:13" x14ac:dyDescent="0.25">
      <c r="A3546" s="20"/>
      <c r="B3546" s="20"/>
      <c r="C3546" s="20"/>
      <c r="D3546" s="23"/>
      <c r="E3546" s="18" t="s">
        <v>326</v>
      </c>
      <c r="F3546" s="24">
        <v>1</v>
      </c>
      <c r="G3546" s="25">
        <v>29.4</v>
      </c>
      <c r="H3546" s="25">
        <v>0</v>
      </c>
      <c r="I3546" s="25">
        <v>0</v>
      </c>
      <c r="J3546" s="22">
        <f>OR(F3546&lt;&gt;0,G3546&lt;&gt;0,H3546&lt;&gt;0,I3546&lt;&gt;0)*(F3546 + (F3546 = 0))*(G3546 + (G3546 = 0))*(H3546 + (H3546 = 0))*(I3546 + (I3546 = 0))</f>
        <v>29.4</v>
      </c>
      <c r="K3546" s="20"/>
      <c r="L3546" s="20"/>
      <c r="M3546" s="48"/>
    </row>
    <row r="3547" spans="1:13" x14ac:dyDescent="0.25">
      <c r="A3547" s="20"/>
      <c r="B3547" s="20"/>
      <c r="C3547" s="20"/>
      <c r="D3547" s="23"/>
      <c r="E3547" s="20"/>
      <c r="F3547" s="20"/>
      <c r="G3547" s="20"/>
      <c r="H3547" s="20"/>
      <c r="I3547" s="20"/>
      <c r="J3547" s="26" t="s">
        <v>413</v>
      </c>
      <c r="K3547" s="27">
        <f>J3546</f>
        <v>29.4</v>
      </c>
      <c r="L3547" s="25">
        <v>10.55</v>
      </c>
      <c r="M3547" s="49">
        <f>ROUND(K3547*L3547,2)</f>
        <v>310.17</v>
      </c>
    </row>
    <row r="3548" spans="1:13" x14ac:dyDescent="0.25">
      <c r="A3548" s="29"/>
      <c r="B3548" s="29"/>
      <c r="C3548" s="29"/>
      <c r="D3548" s="30"/>
      <c r="E3548" s="29"/>
      <c r="F3548" s="29"/>
      <c r="G3548" s="29"/>
      <c r="H3548" s="29"/>
      <c r="I3548" s="29"/>
      <c r="J3548" s="29"/>
      <c r="K3548" s="29"/>
      <c r="L3548" s="29"/>
      <c r="M3548" s="50"/>
    </row>
    <row r="3549" spans="1:13" x14ac:dyDescent="0.25">
      <c r="A3549" s="17" t="s">
        <v>276</v>
      </c>
      <c r="B3549" s="18" t="s">
        <v>21</v>
      </c>
      <c r="C3549" s="18" t="s">
        <v>59</v>
      </c>
      <c r="D3549" s="19" t="s">
        <v>277</v>
      </c>
      <c r="E3549" s="20"/>
      <c r="F3549" s="20"/>
      <c r="G3549" s="20"/>
      <c r="H3549" s="20"/>
      <c r="I3549" s="20"/>
      <c r="J3549" s="20"/>
      <c r="K3549" s="21">
        <f>K3552</f>
        <v>0.2</v>
      </c>
      <c r="L3549" s="22">
        <f>L3552</f>
        <v>150</v>
      </c>
      <c r="M3549" s="47">
        <f>M3552</f>
        <v>30</v>
      </c>
    </row>
    <row r="3550" spans="1:13" ht="45" x14ac:dyDescent="0.25">
      <c r="A3550" s="20"/>
      <c r="B3550" s="20"/>
      <c r="C3550" s="20"/>
      <c r="D3550" s="19" t="s">
        <v>278</v>
      </c>
      <c r="E3550" s="20"/>
      <c r="F3550" s="20"/>
      <c r="G3550" s="20"/>
      <c r="H3550" s="20"/>
      <c r="I3550" s="20"/>
      <c r="J3550" s="20"/>
      <c r="K3550" s="20"/>
      <c r="L3550" s="20"/>
      <c r="M3550" s="48"/>
    </row>
    <row r="3551" spans="1:13" x14ac:dyDescent="0.25">
      <c r="A3551" s="20"/>
      <c r="B3551" s="20"/>
      <c r="C3551" s="20"/>
      <c r="D3551" s="23"/>
      <c r="E3551" s="18" t="s">
        <v>499</v>
      </c>
      <c r="F3551" s="24">
        <v>1</v>
      </c>
      <c r="G3551" s="25">
        <v>1</v>
      </c>
      <c r="H3551" s="25">
        <v>0.2</v>
      </c>
      <c r="I3551" s="25">
        <v>0</v>
      </c>
      <c r="J3551" s="22">
        <f>OR(F3551&lt;&gt;0,G3551&lt;&gt;0,H3551&lt;&gt;0,I3551&lt;&gt;0)*(F3551 + (F3551 = 0))*(G3551 + (G3551 = 0))*(H3551 + (H3551 = 0))*(I3551 + (I3551 = 0))</f>
        <v>0.2</v>
      </c>
      <c r="K3551" s="20"/>
      <c r="L3551" s="20"/>
      <c r="M3551" s="48"/>
    </row>
    <row r="3552" spans="1:13" x14ac:dyDescent="0.25">
      <c r="A3552" s="20"/>
      <c r="B3552" s="20"/>
      <c r="C3552" s="20"/>
      <c r="D3552" s="23"/>
      <c r="E3552" s="20"/>
      <c r="F3552" s="20"/>
      <c r="G3552" s="20"/>
      <c r="H3552" s="20"/>
      <c r="I3552" s="20"/>
      <c r="J3552" s="26" t="s">
        <v>279</v>
      </c>
      <c r="K3552" s="27">
        <f>J3551</f>
        <v>0.2</v>
      </c>
      <c r="L3552" s="25">
        <v>150</v>
      </c>
      <c r="M3552" s="49">
        <f>ROUND(K3552*L3552,2)</f>
        <v>30</v>
      </c>
    </row>
    <row r="3553" spans="1:13" x14ac:dyDescent="0.25">
      <c r="A3553" s="29"/>
      <c r="B3553" s="29"/>
      <c r="C3553" s="29"/>
      <c r="D3553" s="30"/>
      <c r="E3553" s="29"/>
      <c r="F3553" s="29"/>
      <c r="G3553" s="29"/>
      <c r="H3553" s="29"/>
      <c r="I3553" s="29"/>
      <c r="J3553" s="29"/>
      <c r="K3553" s="29"/>
      <c r="L3553" s="29"/>
      <c r="M3553" s="50"/>
    </row>
    <row r="3554" spans="1:13" x14ac:dyDescent="0.25">
      <c r="A3554" s="17" t="s">
        <v>68</v>
      </c>
      <c r="B3554" s="18" t="s">
        <v>21</v>
      </c>
      <c r="C3554" s="18" t="s">
        <v>59</v>
      </c>
      <c r="D3554" s="19" t="s">
        <v>69</v>
      </c>
      <c r="E3554" s="20"/>
      <c r="F3554" s="20"/>
      <c r="G3554" s="20"/>
      <c r="H3554" s="20"/>
      <c r="I3554" s="20"/>
      <c r="J3554" s="20"/>
      <c r="K3554" s="21">
        <f>K3557</f>
        <v>0.3</v>
      </c>
      <c r="L3554" s="22">
        <f>L3557</f>
        <v>70</v>
      </c>
      <c r="M3554" s="47">
        <f>M3557</f>
        <v>21</v>
      </c>
    </row>
    <row r="3555" spans="1:13" ht="90" x14ac:dyDescent="0.25">
      <c r="A3555" s="20"/>
      <c r="B3555" s="20"/>
      <c r="C3555" s="20"/>
      <c r="D3555" s="19" t="s">
        <v>70</v>
      </c>
      <c r="E3555" s="20"/>
      <c r="F3555" s="20"/>
      <c r="G3555" s="20"/>
      <c r="H3555" s="20"/>
      <c r="I3555" s="20"/>
      <c r="J3555" s="20"/>
      <c r="K3555" s="20"/>
      <c r="L3555" s="20"/>
      <c r="M3555" s="48"/>
    </row>
    <row r="3556" spans="1:13" x14ac:dyDescent="0.25">
      <c r="A3556" s="20"/>
      <c r="B3556" s="20"/>
      <c r="C3556" s="20"/>
      <c r="D3556" s="23"/>
      <c r="E3556" s="18" t="s">
        <v>499</v>
      </c>
      <c r="F3556" s="24">
        <v>1</v>
      </c>
      <c r="G3556" s="25">
        <v>1</v>
      </c>
      <c r="H3556" s="25">
        <v>0.3</v>
      </c>
      <c r="I3556" s="25">
        <v>0</v>
      </c>
      <c r="J3556" s="22">
        <f>OR(F3556&lt;&gt;0,G3556&lt;&gt;0,H3556&lt;&gt;0,I3556&lt;&gt;0)*(F3556 + (F3556 = 0))*(G3556 + (G3556 = 0))*(H3556 + (H3556 = 0))*(I3556 + (I3556 = 0))</f>
        <v>0.3</v>
      </c>
      <c r="K3556" s="20"/>
      <c r="L3556" s="20"/>
      <c r="M3556" s="48"/>
    </row>
    <row r="3557" spans="1:13" x14ac:dyDescent="0.25">
      <c r="A3557" s="20"/>
      <c r="B3557" s="20"/>
      <c r="C3557" s="20"/>
      <c r="D3557" s="23"/>
      <c r="E3557" s="20"/>
      <c r="F3557" s="20"/>
      <c r="G3557" s="20"/>
      <c r="H3557" s="20"/>
      <c r="I3557" s="20"/>
      <c r="J3557" s="26" t="s">
        <v>72</v>
      </c>
      <c r="K3557" s="27">
        <f>J3556</f>
        <v>0.3</v>
      </c>
      <c r="L3557" s="25">
        <v>70</v>
      </c>
      <c r="M3557" s="49">
        <f>ROUND(K3557*L3557,2)</f>
        <v>21</v>
      </c>
    </row>
    <row r="3558" spans="1:13" x14ac:dyDescent="0.25">
      <c r="A3558" s="29"/>
      <c r="B3558" s="29"/>
      <c r="C3558" s="29"/>
      <c r="D3558" s="30"/>
      <c r="E3558" s="29"/>
      <c r="F3558" s="29"/>
      <c r="G3558" s="29"/>
      <c r="H3558" s="29"/>
      <c r="I3558" s="29"/>
      <c r="J3558" s="29"/>
      <c r="K3558" s="29"/>
      <c r="L3558" s="29"/>
      <c r="M3558" s="50"/>
    </row>
    <row r="3559" spans="1:13" x14ac:dyDescent="0.25">
      <c r="A3559" s="17" t="s">
        <v>471</v>
      </c>
      <c r="B3559" s="18" t="s">
        <v>21</v>
      </c>
      <c r="C3559" s="18" t="s">
        <v>113</v>
      </c>
      <c r="D3559" s="19" t="s">
        <v>472</v>
      </c>
      <c r="E3559" s="20"/>
      <c r="F3559" s="20"/>
      <c r="G3559" s="20"/>
      <c r="H3559" s="20"/>
      <c r="I3559" s="20"/>
      <c r="J3559" s="20"/>
      <c r="K3559" s="21">
        <f>K3562</f>
        <v>1</v>
      </c>
      <c r="L3559" s="22">
        <f>L3562</f>
        <v>20</v>
      </c>
      <c r="M3559" s="47">
        <f>M3562</f>
        <v>20</v>
      </c>
    </row>
    <row r="3560" spans="1:13" ht="22.5" x14ac:dyDescent="0.25">
      <c r="A3560" s="20"/>
      <c r="B3560" s="20"/>
      <c r="C3560" s="20"/>
      <c r="D3560" s="19" t="s">
        <v>473</v>
      </c>
      <c r="E3560" s="20"/>
      <c r="F3560" s="20"/>
      <c r="G3560" s="20"/>
      <c r="H3560" s="20"/>
      <c r="I3560" s="20"/>
      <c r="J3560" s="20"/>
      <c r="K3560" s="20"/>
      <c r="L3560" s="20"/>
      <c r="M3560" s="48"/>
    </row>
    <row r="3561" spans="1:13" x14ac:dyDescent="0.25">
      <c r="A3561" s="20"/>
      <c r="B3561" s="20"/>
      <c r="C3561" s="20"/>
      <c r="D3561" s="23"/>
      <c r="E3561" s="18" t="s">
        <v>301</v>
      </c>
      <c r="F3561" s="24">
        <v>1</v>
      </c>
      <c r="G3561" s="25">
        <v>0</v>
      </c>
      <c r="H3561" s="25">
        <v>0</v>
      </c>
      <c r="I3561" s="25">
        <v>0</v>
      </c>
      <c r="J3561" s="22">
        <f>OR(F3561&lt;&gt;0,G3561&lt;&gt;0,H3561&lt;&gt;0,I3561&lt;&gt;0)*(F3561 + (F3561 = 0))*(G3561 + (G3561 = 0))*(H3561 + (H3561 = 0))*(I3561 + (I3561 = 0))</f>
        <v>1</v>
      </c>
      <c r="K3561" s="20"/>
      <c r="L3561" s="20"/>
      <c r="M3561" s="48"/>
    </row>
    <row r="3562" spans="1:13" x14ac:dyDescent="0.25">
      <c r="A3562" s="20"/>
      <c r="B3562" s="20"/>
      <c r="C3562" s="20"/>
      <c r="D3562" s="23"/>
      <c r="E3562" s="20"/>
      <c r="F3562" s="20"/>
      <c r="G3562" s="20"/>
      <c r="H3562" s="20"/>
      <c r="I3562" s="20"/>
      <c r="J3562" s="26" t="s">
        <v>475</v>
      </c>
      <c r="K3562" s="27">
        <f>J3561</f>
        <v>1</v>
      </c>
      <c r="L3562" s="25">
        <v>20</v>
      </c>
      <c r="M3562" s="49">
        <f>ROUND(K3562*L3562,2)</f>
        <v>20</v>
      </c>
    </row>
    <row r="3563" spans="1:13" x14ac:dyDescent="0.25">
      <c r="A3563" s="29"/>
      <c r="B3563" s="29"/>
      <c r="C3563" s="29"/>
      <c r="D3563" s="30"/>
      <c r="E3563" s="29"/>
      <c r="F3563" s="29"/>
      <c r="G3563" s="29"/>
      <c r="H3563" s="29"/>
      <c r="I3563" s="29"/>
      <c r="J3563" s="29"/>
      <c r="K3563" s="29"/>
      <c r="L3563" s="29"/>
      <c r="M3563" s="50"/>
    </row>
    <row r="3564" spans="1:13" x14ac:dyDescent="0.25">
      <c r="A3564" s="17" t="s">
        <v>272</v>
      </c>
      <c r="B3564" s="18" t="s">
        <v>21</v>
      </c>
      <c r="C3564" s="18" t="s">
        <v>113</v>
      </c>
      <c r="D3564" s="19" t="s">
        <v>273</v>
      </c>
      <c r="E3564" s="20"/>
      <c r="F3564" s="20"/>
      <c r="G3564" s="20"/>
      <c r="H3564" s="20"/>
      <c r="I3564" s="20"/>
      <c r="J3564" s="20"/>
      <c r="K3564" s="21">
        <f>K3567</f>
        <v>24</v>
      </c>
      <c r="L3564" s="22">
        <f>L3567</f>
        <v>20</v>
      </c>
      <c r="M3564" s="47">
        <f>M3567</f>
        <v>480</v>
      </c>
    </row>
    <row r="3565" spans="1:13" ht="33.75" x14ac:dyDescent="0.25">
      <c r="A3565" s="20"/>
      <c r="B3565" s="20"/>
      <c r="C3565" s="20"/>
      <c r="D3565" s="19" t="s">
        <v>274</v>
      </c>
      <c r="E3565" s="20"/>
      <c r="F3565" s="20"/>
      <c r="G3565" s="20"/>
      <c r="H3565" s="20"/>
      <c r="I3565" s="20"/>
      <c r="J3565" s="20"/>
      <c r="K3565" s="20"/>
      <c r="L3565" s="20"/>
      <c r="M3565" s="48"/>
    </row>
    <row r="3566" spans="1:13" x14ac:dyDescent="0.25">
      <c r="A3566" s="20"/>
      <c r="B3566" s="20"/>
      <c r="C3566" s="20"/>
      <c r="D3566" s="23"/>
      <c r="E3566" s="18" t="s">
        <v>860</v>
      </c>
      <c r="F3566" s="24">
        <v>24</v>
      </c>
      <c r="G3566" s="25">
        <v>0</v>
      </c>
      <c r="H3566" s="25">
        <v>0</v>
      </c>
      <c r="I3566" s="25">
        <v>0</v>
      </c>
      <c r="J3566" s="22">
        <f>OR(F3566&lt;&gt;0,G3566&lt;&gt;0,H3566&lt;&gt;0,I3566&lt;&gt;0)*(F3566 + (F3566 = 0))*(G3566 + (G3566 = 0))*(H3566 + (H3566 = 0))*(I3566 + (I3566 = 0))</f>
        <v>24</v>
      </c>
      <c r="K3566" s="20"/>
      <c r="L3566" s="20"/>
      <c r="M3566" s="48"/>
    </row>
    <row r="3567" spans="1:13" x14ac:dyDescent="0.25">
      <c r="A3567" s="20"/>
      <c r="B3567" s="20"/>
      <c r="C3567" s="20"/>
      <c r="D3567" s="23"/>
      <c r="E3567" s="20"/>
      <c r="F3567" s="20"/>
      <c r="G3567" s="20"/>
      <c r="H3567" s="20"/>
      <c r="I3567" s="20"/>
      <c r="J3567" s="26" t="s">
        <v>275</v>
      </c>
      <c r="K3567" s="27">
        <f>J3566</f>
        <v>24</v>
      </c>
      <c r="L3567" s="25">
        <v>20</v>
      </c>
      <c r="M3567" s="49">
        <f>ROUND(K3567*L3567,2)</f>
        <v>480</v>
      </c>
    </row>
    <row r="3568" spans="1:13" x14ac:dyDescent="0.25">
      <c r="A3568" s="29"/>
      <c r="B3568" s="29"/>
      <c r="C3568" s="29"/>
      <c r="D3568" s="30"/>
      <c r="E3568" s="29"/>
      <c r="F3568" s="29"/>
      <c r="G3568" s="29"/>
      <c r="H3568" s="29"/>
      <c r="I3568" s="29"/>
      <c r="J3568" s="29"/>
      <c r="K3568" s="29"/>
      <c r="L3568" s="29"/>
      <c r="M3568" s="50"/>
    </row>
    <row r="3569" spans="1:13" x14ac:dyDescent="0.25">
      <c r="A3569" s="17" t="s">
        <v>187</v>
      </c>
      <c r="B3569" s="18" t="s">
        <v>21</v>
      </c>
      <c r="C3569" s="18" t="s">
        <v>64</v>
      </c>
      <c r="D3569" s="19" t="s">
        <v>188</v>
      </c>
      <c r="E3569" s="20"/>
      <c r="F3569" s="20"/>
      <c r="G3569" s="20"/>
      <c r="H3569" s="20"/>
      <c r="I3569" s="20"/>
      <c r="J3569" s="20"/>
      <c r="K3569" s="21">
        <f>K3572</f>
        <v>12</v>
      </c>
      <c r="L3569" s="22">
        <f>L3572</f>
        <v>114.25</v>
      </c>
      <c r="M3569" s="47">
        <f>M3572</f>
        <v>1371</v>
      </c>
    </row>
    <row r="3570" spans="1:13" ht="67.5" x14ac:dyDescent="0.25">
      <c r="A3570" s="20"/>
      <c r="B3570" s="20"/>
      <c r="C3570" s="20"/>
      <c r="D3570" s="19" t="s">
        <v>189</v>
      </c>
      <c r="E3570" s="20"/>
      <c r="F3570" s="20"/>
      <c r="G3570" s="20"/>
      <c r="H3570" s="20"/>
      <c r="I3570" s="20"/>
      <c r="J3570" s="20"/>
      <c r="K3570" s="20"/>
      <c r="L3570" s="20"/>
      <c r="M3570" s="48"/>
    </row>
    <row r="3571" spans="1:13" x14ac:dyDescent="0.25">
      <c r="A3571" s="20"/>
      <c r="B3571" s="20"/>
      <c r="C3571" s="20"/>
      <c r="D3571" s="23"/>
      <c r="E3571" s="18" t="s">
        <v>288</v>
      </c>
      <c r="F3571" s="24">
        <v>12</v>
      </c>
      <c r="G3571" s="25">
        <v>0</v>
      </c>
      <c r="H3571" s="25">
        <v>0</v>
      </c>
      <c r="I3571" s="25">
        <v>0</v>
      </c>
      <c r="J3571" s="22">
        <f>OR(F3571&lt;&gt;0,G3571&lt;&gt;0,H3571&lt;&gt;0,I3571&lt;&gt;0)*(F3571 + (F3571 = 0))*(G3571 + (G3571 = 0))*(H3571 + (H3571 = 0))*(I3571 + (I3571 = 0))</f>
        <v>12</v>
      </c>
      <c r="K3571" s="20"/>
      <c r="L3571" s="20"/>
      <c r="M3571" s="48"/>
    </row>
    <row r="3572" spans="1:13" x14ac:dyDescent="0.25">
      <c r="A3572" s="20"/>
      <c r="B3572" s="20"/>
      <c r="C3572" s="20"/>
      <c r="D3572" s="23"/>
      <c r="E3572" s="20"/>
      <c r="F3572" s="20"/>
      <c r="G3572" s="20"/>
      <c r="H3572" s="20"/>
      <c r="I3572" s="20"/>
      <c r="J3572" s="26" t="s">
        <v>190</v>
      </c>
      <c r="K3572" s="27">
        <f>J3571</f>
        <v>12</v>
      </c>
      <c r="L3572" s="25">
        <v>114.25</v>
      </c>
      <c r="M3572" s="49">
        <f>ROUND(K3572*L3572,2)</f>
        <v>1371</v>
      </c>
    </row>
    <row r="3573" spans="1:13" x14ac:dyDescent="0.25">
      <c r="A3573" s="29"/>
      <c r="B3573" s="29"/>
      <c r="C3573" s="29"/>
      <c r="D3573" s="30"/>
      <c r="E3573" s="29"/>
      <c r="F3573" s="29"/>
      <c r="G3573" s="29"/>
      <c r="H3573" s="29"/>
      <c r="I3573" s="29"/>
      <c r="J3573" s="29"/>
      <c r="K3573" s="29"/>
      <c r="L3573" s="29"/>
      <c r="M3573" s="50"/>
    </row>
    <row r="3574" spans="1:13" x14ac:dyDescent="0.25">
      <c r="A3574" s="20"/>
      <c r="B3574" s="20"/>
      <c r="C3574" s="20"/>
      <c r="D3574" s="23"/>
      <c r="E3574" s="20"/>
      <c r="F3574" s="20"/>
      <c r="G3574" s="20"/>
      <c r="H3574" s="20"/>
      <c r="I3574" s="20"/>
      <c r="J3574" s="26" t="s">
        <v>861</v>
      </c>
      <c r="K3574" s="31">
        <v>1</v>
      </c>
      <c r="L3574" s="28">
        <f>M3523+M3532+M3537+M3544+M3549+M3554+M3559+M3564+M3569</f>
        <v>4130.7299999999996</v>
      </c>
      <c r="M3574" s="49">
        <f>ROUND(K3574*L3574,2)</f>
        <v>4130.7299999999996</v>
      </c>
    </row>
    <row r="3575" spans="1:13" x14ac:dyDescent="0.25">
      <c r="A3575" s="29"/>
      <c r="B3575" s="29"/>
      <c r="C3575" s="29"/>
      <c r="D3575" s="30"/>
      <c r="E3575" s="29"/>
      <c r="F3575" s="29"/>
      <c r="G3575" s="29"/>
      <c r="H3575" s="29"/>
      <c r="I3575" s="29"/>
      <c r="J3575" s="29"/>
      <c r="K3575" s="29"/>
      <c r="L3575" s="29"/>
      <c r="M3575" s="50"/>
    </row>
    <row r="3576" spans="1:13" x14ac:dyDescent="0.25">
      <c r="A3576" s="20"/>
      <c r="B3576" s="20"/>
      <c r="C3576" s="20"/>
      <c r="D3576" s="23"/>
      <c r="E3576" s="20"/>
      <c r="F3576" s="20"/>
      <c r="G3576" s="20"/>
      <c r="H3576" s="20"/>
      <c r="I3576" s="20"/>
      <c r="J3576" s="26" t="s">
        <v>862</v>
      </c>
      <c r="K3576" s="32">
        <v>1</v>
      </c>
      <c r="L3576" s="28">
        <f>M3522</f>
        <v>4130.7299999999996</v>
      </c>
      <c r="M3576" s="49">
        <f>ROUND(K3576*L3576,2)</f>
        <v>4130.7299999999996</v>
      </c>
    </row>
    <row r="3577" spans="1:13" x14ac:dyDescent="0.25">
      <c r="A3577" s="29"/>
      <c r="B3577" s="29"/>
      <c r="C3577" s="29"/>
      <c r="D3577" s="30"/>
      <c r="E3577" s="29"/>
      <c r="F3577" s="29"/>
      <c r="G3577" s="29"/>
      <c r="H3577" s="29"/>
      <c r="I3577" s="29"/>
      <c r="J3577" s="29"/>
      <c r="K3577" s="29"/>
      <c r="L3577" s="29"/>
      <c r="M3577" s="50"/>
    </row>
    <row r="3578" spans="1:13" collapsed="1" x14ac:dyDescent="0.25">
      <c r="A3578" s="7" t="s">
        <v>863</v>
      </c>
      <c r="B3578" s="7" t="s">
        <v>15</v>
      </c>
      <c r="C3578" s="7" t="s">
        <v>16</v>
      </c>
      <c r="D3578" s="8" t="s">
        <v>864</v>
      </c>
      <c r="E3578" s="9"/>
      <c r="F3578" s="9"/>
      <c r="G3578" s="9"/>
      <c r="H3578" s="9"/>
      <c r="I3578" s="9"/>
      <c r="J3578" s="9"/>
      <c r="K3578" s="33">
        <v>1</v>
      </c>
      <c r="L3578" s="34">
        <v>0</v>
      </c>
      <c r="M3578" s="45">
        <f>ROUND(K3578*L3578,2)</f>
        <v>0</v>
      </c>
    </row>
    <row r="3579" spans="1:13" x14ac:dyDescent="0.25">
      <c r="A3579" s="29"/>
      <c r="B3579" s="29"/>
      <c r="C3579" s="29"/>
      <c r="D3579" s="30"/>
      <c r="E3579" s="29"/>
      <c r="F3579" s="29"/>
      <c r="G3579" s="29"/>
      <c r="H3579" s="29"/>
      <c r="I3579" s="29"/>
      <c r="J3579" s="29"/>
      <c r="K3579" s="29"/>
      <c r="L3579" s="29"/>
      <c r="M3579" s="50"/>
    </row>
    <row r="3580" spans="1:13" x14ac:dyDescent="0.25">
      <c r="A3580" s="29"/>
      <c r="B3580" s="29"/>
      <c r="C3580" s="29"/>
      <c r="D3580" s="30"/>
      <c r="E3580" s="29"/>
      <c r="F3580" s="29"/>
      <c r="G3580" s="29"/>
      <c r="H3580" s="29"/>
      <c r="I3580" s="29"/>
      <c r="J3580" s="29"/>
      <c r="K3580" s="29"/>
      <c r="L3580" s="29"/>
      <c r="M3580" s="50"/>
    </row>
    <row r="3581" spans="1:13" collapsed="1" x14ac:dyDescent="0.25">
      <c r="A3581" s="7" t="s">
        <v>865</v>
      </c>
      <c r="B3581" s="7" t="s">
        <v>15</v>
      </c>
      <c r="C3581" s="7" t="s">
        <v>16</v>
      </c>
      <c r="D3581" s="8" t="s">
        <v>866</v>
      </c>
      <c r="E3581" s="9"/>
      <c r="F3581" s="9"/>
      <c r="G3581" s="9"/>
      <c r="H3581" s="9"/>
      <c r="I3581" s="9"/>
      <c r="J3581" s="9"/>
      <c r="K3581" s="10">
        <f>K3630</f>
        <v>1</v>
      </c>
      <c r="L3581" s="11">
        <f>L3630</f>
        <v>3689.69</v>
      </c>
      <c r="M3581" s="45">
        <f>M3630</f>
        <v>3689.69</v>
      </c>
    </row>
    <row r="3582" spans="1:13" x14ac:dyDescent="0.25">
      <c r="A3582" s="12" t="s">
        <v>867</v>
      </c>
      <c r="B3582" s="12" t="s">
        <v>15</v>
      </c>
      <c r="C3582" s="12" t="s">
        <v>16</v>
      </c>
      <c r="D3582" s="13" t="s">
        <v>19</v>
      </c>
      <c r="E3582" s="14"/>
      <c r="F3582" s="14"/>
      <c r="G3582" s="14"/>
      <c r="H3582" s="14"/>
      <c r="I3582" s="14"/>
      <c r="J3582" s="14"/>
      <c r="K3582" s="15">
        <f>K3628</f>
        <v>1</v>
      </c>
      <c r="L3582" s="16">
        <f>L3628</f>
        <v>3689.69</v>
      </c>
      <c r="M3582" s="46">
        <f>M3628</f>
        <v>3689.69</v>
      </c>
    </row>
    <row r="3583" spans="1:13" x14ac:dyDescent="0.25">
      <c r="A3583" s="17" t="s">
        <v>39</v>
      </c>
      <c r="B3583" s="18" t="s">
        <v>21</v>
      </c>
      <c r="C3583" s="18" t="s">
        <v>29</v>
      </c>
      <c r="D3583" s="19" t="s">
        <v>40</v>
      </c>
      <c r="E3583" s="20"/>
      <c r="F3583" s="20"/>
      <c r="G3583" s="20"/>
      <c r="H3583" s="20"/>
      <c r="I3583" s="20"/>
      <c r="J3583" s="20"/>
      <c r="K3583" s="21">
        <f>K3586</f>
        <v>12.7</v>
      </c>
      <c r="L3583" s="22">
        <f>L3586</f>
        <v>41.15</v>
      </c>
      <c r="M3583" s="47">
        <f>M3586</f>
        <v>522.61</v>
      </c>
    </row>
    <row r="3584" spans="1:13" ht="45" x14ac:dyDescent="0.25">
      <c r="A3584" s="20"/>
      <c r="B3584" s="20"/>
      <c r="C3584" s="20"/>
      <c r="D3584" s="19" t="s">
        <v>41</v>
      </c>
      <c r="E3584" s="20"/>
      <c r="F3584" s="20"/>
      <c r="G3584" s="20"/>
      <c r="H3584" s="20"/>
      <c r="I3584" s="20"/>
      <c r="J3584" s="20"/>
      <c r="K3584" s="20"/>
      <c r="L3584" s="20"/>
      <c r="M3584" s="48"/>
    </row>
    <row r="3585" spans="1:13" x14ac:dyDescent="0.25">
      <c r="A3585" s="20"/>
      <c r="B3585" s="20"/>
      <c r="C3585" s="20"/>
      <c r="D3585" s="23"/>
      <c r="E3585" s="18" t="s">
        <v>32</v>
      </c>
      <c r="F3585" s="24">
        <v>1</v>
      </c>
      <c r="G3585" s="25">
        <v>12.7</v>
      </c>
      <c r="H3585" s="25">
        <v>0</v>
      </c>
      <c r="I3585" s="25">
        <v>0</v>
      </c>
      <c r="J3585" s="22">
        <f>OR(F3585&lt;&gt;0,G3585&lt;&gt;0,H3585&lt;&gt;0,I3585&lt;&gt;0)*(F3585 + (F3585 = 0))*(G3585 + (G3585 = 0))*(H3585 + (H3585 = 0))*(I3585 + (I3585 = 0))</f>
        <v>12.7</v>
      </c>
      <c r="K3585" s="20"/>
      <c r="L3585" s="20"/>
      <c r="M3585" s="48"/>
    </row>
    <row r="3586" spans="1:13" x14ac:dyDescent="0.25">
      <c r="A3586" s="20"/>
      <c r="B3586" s="20"/>
      <c r="C3586" s="20"/>
      <c r="D3586" s="23"/>
      <c r="E3586" s="20"/>
      <c r="F3586" s="20"/>
      <c r="G3586" s="20"/>
      <c r="H3586" s="20"/>
      <c r="I3586" s="20"/>
      <c r="J3586" s="26" t="s">
        <v>48</v>
      </c>
      <c r="K3586" s="27">
        <f>J3585</f>
        <v>12.7</v>
      </c>
      <c r="L3586" s="25">
        <v>41.15</v>
      </c>
      <c r="M3586" s="49">
        <f>ROUND(K3586*L3586,2)</f>
        <v>522.61</v>
      </c>
    </row>
    <row r="3587" spans="1:13" x14ac:dyDescent="0.25">
      <c r="A3587" s="29"/>
      <c r="B3587" s="29"/>
      <c r="C3587" s="29"/>
      <c r="D3587" s="30"/>
      <c r="E3587" s="29"/>
      <c r="F3587" s="29"/>
      <c r="G3587" s="29"/>
      <c r="H3587" s="29"/>
      <c r="I3587" s="29"/>
      <c r="J3587" s="29"/>
      <c r="K3587" s="29"/>
      <c r="L3587" s="29"/>
      <c r="M3587" s="50"/>
    </row>
    <row r="3588" spans="1:13" x14ac:dyDescent="0.25">
      <c r="A3588" s="17" t="s">
        <v>53</v>
      </c>
      <c r="B3588" s="18" t="s">
        <v>21</v>
      </c>
      <c r="C3588" s="18" t="s">
        <v>22</v>
      </c>
      <c r="D3588" s="19" t="s">
        <v>54</v>
      </c>
      <c r="E3588" s="20"/>
      <c r="F3588" s="20"/>
      <c r="G3588" s="20"/>
      <c r="H3588" s="20"/>
      <c r="I3588" s="20"/>
      <c r="J3588" s="20"/>
      <c r="K3588" s="21">
        <f>K3591</f>
        <v>0.84</v>
      </c>
      <c r="L3588" s="22">
        <f>L3591</f>
        <v>19.54</v>
      </c>
      <c r="M3588" s="47">
        <f>M3591</f>
        <v>16.41</v>
      </c>
    </row>
    <row r="3589" spans="1:13" ht="45" x14ac:dyDescent="0.25">
      <c r="A3589" s="20"/>
      <c r="B3589" s="20"/>
      <c r="C3589" s="20"/>
      <c r="D3589" s="19" t="s">
        <v>55</v>
      </c>
      <c r="E3589" s="20"/>
      <c r="F3589" s="20"/>
      <c r="G3589" s="20"/>
      <c r="H3589" s="20"/>
      <c r="I3589" s="20"/>
      <c r="J3589" s="20"/>
      <c r="K3589" s="20"/>
      <c r="L3589" s="20"/>
      <c r="M3589" s="48"/>
    </row>
    <row r="3590" spans="1:13" x14ac:dyDescent="0.25">
      <c r="A3590" s="20"/>
      <c r="B3590" s="20"/>
      <c r="C3590" s="20"/>
      <c r="D3590" s="23"/>
      <c r="E3590" s="18" t="s">
        <v>868</v>
      </c>
      <c r="F3590" s="24">
        <v>2</v>
      </c>
      <c r="G3590" s="25">
        <v>0.42</v>
      </c>
      <c r="H3590" s="25">
        <v>0</v>
      </c>
      <c r="I3590" s="25">
        <v>0</v>
      </c>
      <c r="J3590" s="22">
        <f>OR(F3590&lt;&gt;0,G3590&lt;&gt;0,H3590&lt;&gt;0,I3590&lt;&gt;0)*(F3590 + (F3590 = 0))*(G3590 + (G3590 = 0))*(H3590 + (H3590 = 0))*(I3590 + (I3590 = 0))</f>
        <v>0.84</v>
      </c>
      <c r="K3590" s="20"/>
      <c r="L3590" s="20"/>
      <c r="M3590" s="48"/>
    </row>
    <row r="3591" spans="1:13" x14ac:dyDescent="0.25">
      <c r="A3591" s="20"/>
      <c r="B3591" s="20"/>
      <c r="C3591" s="20"/>
      <c r="D3591" s="23"/>
      <c r="E3591" s="20"/>
      <c r="F3591" s="20"/>
      <c r="G3591" s="20"/>
      <c r="H3591" s="20"/>
      <c r="I3591" s="20"/>
      <c r="J3591" s="26" t="s">
        <v>57</v>
      </c>
      <c r="K3591" s="27">
        <f>J3590</f>
        <v>0.84</v>
      </c>
      <c r="L3591" s="25">
        <v>19.54</v>
      </c>
      <c r="M3591" s="49">
        <f>ROUND(K3591*L3591,2)</f>
        <v>16.41</v>
      </c>
    </row>
    <row r="3592" spans="1:13" x14ac:dyDescent="0.25">
      <c r="A3592" s="29"/>
      <c r="B3592" s="29"/>
      <c r="C3592" s="29"/>
      <c r="D3592" s="30"/>
      <c r="E3592" s="29"/>
      <c r="F3592" s="29"/>
      <c r="G3592" s="29"/>
      <c r="H3592" s="29"/>
      <c r="I3592" s="29"/>
      <c r="J3592" s="29"/>
      <c r="K3592" s="29"/>
      <c r="L3592" s="29"/>
      <c r="M3592" s="50"/>
    </row>
    <row r="3593" spans="1:13" x14ac:dyDescent="0.25">
      <c r="A3593" s="17" t="s">
        <v>82</v>
      </c>
      <c r="B3593" s="18" t="s">
        <v>21</v>
      </c>
      <c r="C3593" s="18" t="s">
        <v>29</v>
      </c>
      <c r="D3593" s="19" t="s">
        <v>83</v>
      </c>
      <c r="E3593" s="20"/>
      <c r="F3593" s="20"/>
      <c r="G3593" s="20"/>
      <c r="H3593" s="20"/>
      <c r="I3593" s="20"/>
      <c r="J3593" s="20"/>
      <c r="K3593" s="21">
        <f>K3596</f>
        <v>0.4</v>
      </c>
      <c r="L3593" s="22">
        <f>L3596</f>
        <v>157.01</v>
      </c>
      <c r="M3593" s="47">
        <f>M3596</f>
        <v>62.8</v>
      </c>
    </row>
    <row r="3594" spans="1:13" ht="67.5" x14ac:dyDescent="0.25">
      <c r="A3594" s="20"/>
      <c r="B3594" s="20"/>
      <c r="C3594" s="20"/>
      <c r="D3594" s="19" t="s">
        <v>84</v>
      </c>
      <c r="E3594" s="20"/>
      <c r="F3594" s="20"/>
      <c r="G3594" s="20"/>
      <c r="H3594" s="20"/>
      <c r="I3594" s="20"/>
      <c r="J3594" s="20"/>
      <c r="K3594" s="20"/>
      <c r="L3594" s="20"/>
      <c r="M3594" s="48"/>
    </row>
    <row r="3595" spans="1:13" x14ac:dyDescent="0.25">
      <c r="A3595" s="20"/>
      <c r="B3595" s="20"/>
      <c r="C3595" s="20"/>
      <c r="D3595" s="23"/>
      <c r="E3595" s="18" t="s">
        <v>32</v>
      </c>
      <c r="F3595" s="24">
        <v>1</v>
      </c>
      <c r="G3595" s="25">
        <v>0.4</v>
      </c>
      <c r="H3595" s="25">
        <v>0</v>
      </c>
      <c r="I3595" s="25">
        <v>0</v>
      </c>
      <c r="J3595" s="22">
        <f>OR(F3595&lt;&gt;0,G3595&lt;&gt;0,H3595&lt;&gt;0,I3595&lt;&gt;0)*(F3595 + (F3595 = 0))*(G3595 + (G3595 = 0))*(H3595 + (H3595 = 0))*(I3595 + (I3595 = 0))</f>
        <v>0.4</v>
      </c>
      <c r="K3595" s="20"/>
      <c r="L3595" s="20"/>
      <c r="M3595" s="48"/>
    </row>
    <row r="3596" spans="1:13" x14ac:dyDescent="0.25">
      <c r="A3596" s="20"/>
      <c r="B3596" s="20"/>
      <c r="C3596" s="20"/>
      <c r="D3596" s="23"/>
      <c r="E3596" s="20"/>
      <c r="F3596" s="20"/>
      <c r="G3596" s="20"/>
      <c r="H3596" s="20"/>
      <c r="I3596" s="20"/>
      <c r="J3596" s="26" t="s">
        <v>85</v>
      </c>
      <c r="K3596" s="27">
        <f>J3595</f>
        <v>0.4</v>
      </c>
      <c r="L3596" s="25">
        <v>157.01</v>
      </c>
      <c r="M3596" s="49">
        <f>ROUND(K3596*L3596,2)</f>
        <v>62.8</v>
      </c>
    </row>
    <row r="3597" spans="1:13" x14ac:dyDescent="0.25">
      <c r="A3597" s="29"/>
      <c r="B3597" s="29"/>
      <c r="C3597" s="29"/>
      <c r="D3597" s="30"/>
      <c r="E3597" s="29"/>
      <c r="F3597" s="29"/>
      <c r="G3597" s="29"/>
      <c r="H3597" s="29"/>
      <c r="I3597" s="29"/>
      <c r="J3597" s="29"/>
      <c r="K3597" s="29"/>
      <c r="L3597" s="29"/>
      <c r="M3597" s="50"/>
    </row>
    <row r="3598" spans="1:13" x14ac:dyDescent="0.25">
      <c r="A3598" s="17" t="s">
        <v>63</v>
      </c>
      <c r="B3598" s="18" t="s">
        <v>21</v>
      </c>
      <c r="C3598" s="18" t="s">
        <v>64</v>
      </c>
      <c r="D3598" s="19" t="s">
        <v>65</v>
      </c>
      <c r="E3598" s="20"/>
      <c r="F3598" s="20"/>
      <c r="G3598" s="20"/>
      <c r="H3598" s="20"/>
      <c r="I3598" s="20"/>
      <c r="J3598" s="20"/>
      <c r="K3598" s="21">
        <f>K3601</f>
        <v>2</v>
      </c>
      <c r="L3598" s="22">
        <f>L3601</f>
        <v>49.5</v>
      </c>
      <c r="M3598" s="47">
        <f>M3601</f>
        <v>99</v>
      </c>
    </row>
    <row r="3599" spans="1:13" ht="33.75" x14ac:dyDescent="0.25">
      <c r="A3599" s="20"/>
      <c r="B3599" s="20"/>
      <c r="C3599" s="20"/>
      <c r="D3599" s="19" t="s">
        <v>66</v>
      </c>
      <c r="E3599" s="20"/>
      <c r="F3599" s="20"/>
      <c r="G3599" s="20"/>
      <c r="H3599" s="20"/>
      <c r="I3599" s="20"/>
      <c r="J3599" s="20"/>
      <c r="K3599" s="20"/>
      <c r="L3599" s="20"/>
      <c r="M3599" s="48"/>
    </row>
    <row r="3600" spans="1:13" x14ac:dyDescent="0.25">
      <c r="A3600" s="20"/>
      <c r="B3600" s="20"/>
      <c r="C3600" s="20"/>
      <c r="D3600" s="23"/>
      <c r="E3600" s="18" t="s">
        <v>32</v>
      </c>
      <c r="F3600" s="24">
        <v>2</v>
      </c>
      <c r="G3600" s="25">
        <v>0</v>
      </c>
      <c r="H3600" s="25">
        <v>0</v>
      </c>
      <c r="I3600" s="25">
        <v>0</v>
      </c>
      <c r="J3600" s="22">
        <f>OR(F3600&lt;&gt;0,G3600&lt;&gt;0,H3600&lt;&gt;0,I3600&lt;&gt;0)*(F3600 + (F3600 = 0))*(G3600 + (G3600 = 0))*(H3600 + (H3600 = 0))*(I3600 + (I3600 = 0))</f>
        <v>2</v>
      </c>
      <c r="K3600" s="20"/>
      <c r="L3600" s="20"/>
      <c r="M3600" s="48"/>
    </row>
    <row r="3601" spans="1:13" x14ac:dyDescent="0.25">
      <c r="A3601" s="20"/>
      <c r="B3601" s="20"/>
      <c r="C3601" s="20"/>
      <c r="D3601" s="23"/>
      <c r="E3601" s="20"/>
      <c r="F3601" s="20"/>
      <c r="G3601" s="20"/>
      <c r="H3601" s="20"/>
      <c r="I3601" s="20"/>
      <c r="J3601" s="26" t="s">
        <v>67</v>
      </c>
      <c r="K3601" s="27">
        <f>J3600</f>
        <v>2</v>
      </c>
      <c r="L3601" s="25">
        <v>49.5</v>
      </c>
      <c r="M3601" s="49">
        <f>ROUND(K3601*L3601,2)</f>
        <v>99</v>
      </c>
    </row>
    <row r="3602" spans="1:13" x14ac:dyDescent="0.25">
      <c r="A3602" s="29"/>
      <c r="B3602" s="29"/>
      <c r="C3602" s="29"/>
      <c r="D3602" s="30"/>
      <c r="E3602" s="29"/>
      <c r="F3602" s="29"/>
      <c r="G3602" s="29"/>
      <c r="H3602" s="29"/>
      <c r="I3602" s="29"/>
      <c r="J3602" s="29"/>
      <c r="K3602" s="29"/>
      <c r="L3602" s="29"/>
      <c r="M3602" s="50"/>
    </row>
    <row r="3603" spans="1:13" x14ac:dyDescent="0.25">
      <c r="A3603" s="17" t="s">
        <v>58</v>
      </c>
      <c r="B3603" s="18" t="s">
        <v>21</v>
      </c>
      <c r="C3603" s="18" t="s">
        <v>59</v>
      </c>
      <c r="D3603" s="19" t="s">
        <v>60</v>
      </c>
      <c r="E3603" s="20"/>
      <c r="F3603" s="20"/>
      <c r="G3603" s="20"/>
      <c r="H3603" s="20"/>
      <c r="I3603" s="20"/>
      <c r="J3603" s="20"/>
      <c r="K3603" s="21">
        <f>K3606</f>
        <v>0.66</v>
      </c>
      <c r="L3603" s="22">
        <f>L3606</f>
        <v>204.11</v>
      </c>
      <c r="M3603" s="47">
        <f>M3606</f>
        <v>134.71</v>
      </c>
    </row>
    <row r="3604" spans="1:13" ht="56.25" x14ac:dyDescent="0.25">
      <c r="A3604" s="20"/>
      <c r="B3604" s="20"/>
      <c r="C3604" s="20"/>
      <c r="D3604" s="19" t="s">
        <v>61</v>
      </c>
      <c r="E3604" s="20"/>
      <c r="F3604" s="20"/>
      <c r="G3604" s="20"/>
      <c r="H3604" s="20"/>
      <c r="I3604" s="20"/>
      <c r="J3604" s="20"/>
      <c r="K3604" s="20"/>
      <c r="L3604" s="20"/>
      <c r="M3604" s="48"/>
    </row>
    <row r="3605" spans="1:13" x14ac:dyDescent="0.25">
      <c r="A3605" s="20"/>
      <c r="B3605" s="20"/>
      <c r="C3605" s="20"/>
      <c r="D3605" s="23"/>
      <c r="E3605" s="18" t="s">
        <v>32</v>
      </c>
      <c r="F3605" s="24">
        <v>1</v>
      </c>
      <c r="G3605" s="25">
        <v>1.1000000000000001</v>
      </c>
      <c r="H3605" s="25">
        <v>0.6</v>
      </c>
      <c r="I3605" s="25">
        <v>0</v>
      </c>
      <c r="J3605" s="22">
        <f>OR(F3605&lt;&gt;0,G3605&lt;&gt;0,H3605&lt;&gt;0,I3605&lt;&gt;0)*(F3605 + (F3605 = 0))*(G3605 + (G3605 = 0))*(H3605 + (H3605 = 0))*(I3605 + (I3605 = 0))</f>
        <v>0.66</v>
      </c>
      <c r="K3605" s="20"/>
      <c r="L3605" s="20"/>
      <c r="M3605" s="48"/>
    </row>
    <row r="3606" spans="1:13" x14ac:dyDescent="0.25">
      <c r="A3606" s="20"/>
      <c r="B3606" s="20"/>
      <c r="C3606" s="20"/>
      <c r="D3606" s="23"/>
      <c r="E3606" s="20"/>
      <c r="F3606" s="20"/>
      <c r="G3606" s="20"/>
      <c r="H3606" s="20"/>
      <c r="I3606" s="20"/>
      <c r="J3606" s="26" t="s">
        <v>62</v>
      </c>
      <c r="K3606" s="27">
        <f>J3605</f>
        <v>0.66</v>
      </c>
      <c r="L3606" s="25">
        <v>204.11</v>
      </c>
      <c r="M3606" s="49">
        <f>ROUND(K3606*L3606,2)</f>
        <v>134.71</v>
      </c>
    </row>
    <row r="3607" spans="1:13" x14ac:dyDescent="0.25">
      <c r="A3607" s="29"/>
      <c r="B3607" s="29"/>
      <c r="C3607" s="29"/>
      <c r="D3607" s="30"/>
      <c r="E3607" s="29"/>
      <c r="F3607" s="29"/>
      <c r="G3607" s="29"/>
      <c r="H3607" s="29"/>
      <c r="I3607" s="29"/>
      <c r="J3607" s="29"/>
      <c r="K3607" s="29"/>
      <c r="L3607" s="29"/>
      <c r="M3607" s="50"/>
    </row>
    <row r="3608" spans="1:13" x14ac:dyDescent="0.25">
      <c r="A3608" s="17" t="s">
        <v>28</v>
      </c>
      <c r="B3608" s="18" t="s">
        <v>21</v>
      </c>
      <c r="C3608" s="18" t="s">
        <v>29</v>
      </c>
      <c r="D3608" s="19" t="s">
        <v>30</v>
      </c>
      <c r="E3608" s="20"/>
      <c r="F3608" s="20"/>
      <c r="G3608" s="20"/>
      <c r="H3608" s="20"/>
      <c r="I3608" s="20"/>
      <c r="J3608" s="20"/>
      <c r="K3608" s="21">
        <f>K3611</f>
        <v>0.6</v>
      </c>
      <c r="L3608" s="22">
        <f>L3611</f>
        <v>29.99</v>
      </c>
      <c r="M3608" s="47">
        <f>M3611</f>
        <v>17.989999999999998</v>
      </c>
    </row>
    <row r="3609" spans="1:13" ht="45" x14ac:dyDescent="0.25">
      <c r="A3609" s="20"/>
      <c r="B3609" s="20"/>
      <c r="C3609" s="20"/>
      <c r="D3609" s="19" t="s">
        <v>31</v>
      </c>
      <c r="E3609" s="20"/>
      <c r="F3609" s="20"/>
      <c r="G3609" s="20"/>
      <c r="H3609" s="20"/>
      <c r="I3609" s="20"/>
      <c r="J3609" s="20"/>
      <c r="K3609" s="20"/>
      <c r="L3609" s="20"/>
      <c r="M3609" s="48"/>
    </row>
    <row r="3610" spans="1:13" x14ac:dyDescent="0.25">
      <c r="A3610" s="20"/>
      <c r="B3610" s="20"/>
      <c r="C3610" s="20"/>
      <c r="D3610" s="23"/>
      <c r="E3610" s="18" t="s">
        <v>32</v>
      </c>
      <c r="F3610" s="24">
        <v>1</v>
      </c>
      <c r="G3610" s="25">
        <v>0.6</v>
      </c>
      <c r="H3610" s="25">
        <v>0</v>
      </c>
      <c r="I3610" s="25">
        <v>0</v>
      </c>
      <c r="J3610" s="22">
        <f>OR(F3610&lt;&gt;0,G3610&lt;&gt;0,H3610&lt;&gt;0,I3610&lt;&gt;0)*(F3610 + (F3610 = 0))*(G3610 + (G3610 = 0))*(H3610 + (H3610 = 0))*(I3610 + (I3610 = 0))</f>
        <v>0.6</v>
      </c>
      <c r="K3610" s="20"/>
      <c r="L3610" s="20"/>
      <c r="M3610" s="48"/>
    </row>
    <row r="3611" spans="1:13" x14ac:dyDescent="0.25">
      <c r="A3611" s="20"/>
      <c r="B3611" s="20"/>
      <c r="C3611" s="20"/>
      <c r="D3611" s="23"/>
      <c r="E3611" s="20"/>
      <c r="F3611" s="20"/>
      <c r="G3611" s="20"/>
      <c r="H3611" s="20"/>
      <c r="I3611" s="20"/>
      <c r="J3611" s="26" t="s">
        <v>33</v>
      </c>
      <c r="K3611" s="27">
        <f>J3610</f>
        <v>0.6</v>
      </c>
      <c r="L3611" s="25">
        <v>29.99</v>
      </c>
      <c r="M3611" s="49">
        <f>ROUND(K3611*L3611,2)</f>
        <v>17.989999999999998</v>
      </c>
    </row>
    <row r="3612" spans="1:13" x14ac:dyDescent="0.25">
      <c r="A3612" s="29"/>
      <c r="B3612" s="29"/>
      <c r="C3612" s="29"/>
      <c r="D3612" s="30"/>
      <c r="E3612" s="29"/>
      <c r="F3612" s="29"/>
      <c r="G3612" s="29"/>
      <c r="H3612" s="29"/>
      <c r="I3612" s="29"/>
      <c r="J3612" s="29"/>
      <c r="K3612" s="29"/>
      <c r="L3612" s="29"/>
      <c r="M3612" s="50"/>
    </row>
    <row r="3613" spans="1:13" x14ac:dyDescent="0.25">
      <c r="A3613" s="17" t="s">
        <v>49</v>
      </c>
      <c r="B3613" s="18" t="s">
        <v>21</v>
      </c>
      <c r="C3613" s="18" t="s">
        <v>29</v>
      </c>
      <c r="D3613" s="19" t="s">
        <v>50</v>
      </c>
      <c r="E3613" s="20"/>
      <c r="F3613" s="20"/>
      <c r="G3613" s="20"/>
      <c r="H3613" s="20"/>
      <c r="I3613" s="20"/>
      <c r="J3613" s="20"/>
      <c r="K3613" s="21">
        <f>K3616</f>
        <v>12.7</v>
      </c>
      <c r="L3613" s="22">
        <f>L3616</f>
        <v>217.15</v>
      </c>
      <c r="M3613" s="47">
        <f>M3616</f>
        <v>2757.81</v>
      </c>
    </row>
    <row r="3614" spans="1:13" ht="45" x14ac:dyDescent="0.25">
      <c r="A3614" s="20"/>
      <c r="B3614" s="20"/>
      <c r="C3614" s="20"/>
      <c r="D3614" s="19" t="s">
        <v>51</v>
      </c>
      <c r="E3614" s="20"/>
      <c r="F3614" s="20"/>
      <c r="G3614" s="20"/>
      <c r="H3614" s="20"/>
      <c r="I3614" s="20"/>
      <c r="J3614" s="20"/>
      <c r="K3614" s="20"/>
      <c r="L3614" s="20"/>
      <c r="M3614" s="48"/>
    </row>
    <row r="3615" spans="1:13" x14ac:dyDescent="0.25">
      <c r="A3615" s="20"/>
      <c r="B3615" s="20"/>
      <c r="C3615" s="20"/>
      <c r="D3615" s="23"/>
      <c r="E3615" s="18" t="s">
        <v>32</v>
      </c>
      <c r="F3615" s="24">
        <v>1</v>
      </c>
      <c r="G3615" s="25">
        <v>12.7</v>
      </c>
      <c r="H3615" s="25">
        <v>0</v>
      </c>
      <c r="I3615" s="25">
        <v>0</v>
      </c>
      <c r="J3615" s="22">
        <f>OR(F3615&lt;&gt;0,G3615&lt;&gt;0,H3615&lt;&gt;0,I3615&lt;&gt;0)*(F3615 + (F3615 = 0))*(G3615 + (G3615 = 0))*(H3615 + (H3615 = 0))*(I3615 + (I3615 = 0))</f>
        <v>12.7</v>
      </c>
      <c r="K3615" s="20"/>
      <c r="L3615" s="20"/>
      <c r="M3615" s="48"/>
    </row>
    <row r="3616" spans="1:13" x14ac:dyDescent="0.25">
      <c r="A3616" s="20"/>
      <c r="B3616" s="20"/>
      <c r="C3616" s="20"/>
      <c r="D3616" s="23"/>
      <c r="E3616" s="20"/>
      <c r="F3616" s="20"/>
      <c r="G3616" s="20"/>
      <c r="H3616" s="20"/>
      <c r="I3616" s="20"/>
      <c r="J3616" s="26" t="s">
        <v>52</v>
      </c>
      <c r="K3616" s="27">
        <f>J3615</f>
        <v>12.7</v>
      </c>
      <c r="L3616" s="25">
        <v>217.15</v>
      </c>
      <c r="M3616" s="49">
        <f>ROUND(K3616*L3616,2)</f>
        <v>2757.81</v>
      </c>
    </row>
    <row r="3617" spans="1:13" x14ac:dyDescent="0.25">
      <c r="A3617" s="29"/>
      <c r="B3617" s="29"/>
      <c r="C3617" s="29"/>
      <c r="D3617" s="30"/>
      <c r="E3617" s="29"/>
      <c r="F3617" s="29"/>
      <c r="G3617" s="29"/>
      <c r="H3617" s="29"/>
      <c r="I3617" s="29"/>
      <c r="J3617" s="29"/>
      <c r="K3617" s="29"/>
      <c r="L3617" s="29"/>
      <c r="M3617" s="50"/>
    </row>
    <row r="3618" spans="1:13" ht="22.5" x14ac:dyDescent="0.25">
      <c r="A3618" s="17" t="s">
        <v>88</v>
      </c>
      <c r="B3618" s="18" t="s">
        <v>21</v>
      </c>
      <c r="C3618" s="18" t="s">
        <v>59</v>
      </c>
      <c r="D3618" s="19" t="s">
        <v>89</v>
      </c>
      <c r="E3618" s="20"/>
      <c r="F3618" s="20"/>
      <c r="G3618" s="20"/>
      <c r="H3618" s="20"/>
      <c r="I3618" s="20"/>
      <c r="J3618" s="20"/>
      <c r="K3618" s="21">
        <f>K3621</f>
        <v>0.1</v>
      </c>
      <c r="L3618" s="22">
        <f>L3621</f>
        <v>340.51</v>
      </c>
      <c r="M3618" s="47">
        <f>M3621</f>
        <v>34.049999999999997</v>
      </c>
    </row>
    <row r="3619" spans="1:13" ht="78.75" x14ac:dyDescent="0.25">
      <c r="A3619" s="20"/>
      <c r="B3619" s="20"/>
      <c r="C3619" s="20"/>
      <c r="D3619" s="19" t="s">
        <v>90</v>
      </c>
      <c r="E3619" s="20"/>
      <c r="F3619" s="20"/>
      <c r="G3619" s="20"/>
      <c r="H3619" s="20"/>
      <c r="I3619" s="20"/>
      <c r="J3619" s="20"/>
      <c r="K3619" s="20"/>
      <c r="L3619" s="20"/>
      <c r="M3619" s="48"/>
    </row>
    <row r="3620" spans="1:13" x14ac:dyDescent="0.25">
      <c r="A3620" s="20"/>
      <c r="B3620" s="20"/>
      <c r="C3620" s="20"/>
      <c r="D3620" s="23"/>
      <c r="E3620" s="18" t="s">
        <v>42</v>
      </c>
      <c r="F3620" s="24">
        <v>2</v>
      </c>
      <c r="G3620" s="25">
        <v>0.5</v>
      </c>
      <c r="H3620" s="25">
        <v>0.1</v>
      </c>
      <c r="I3620" s="25">
        <v>0</v>
      </c>
      <c r="J3620" s="22">
        <f>OR(F3620&lt;&gt;0,G3620&lt;&gt;0,H3620&lt;&gt;0,I3620&lt;&gt;0)*(F3620 + (F3620 = 0))*(G3620 + (G3620 = 0))*(H3620 + (H3620 = 0))*(I3620 + (I3620 = 0))</f>
        <v>0.1</v>
      </c>
      <c r="K3620" s="20"/>
      <c r="L3620" s="20"/>
      <c r="M3620" s="48"/>
    </row>
    <row r="3621" spans="1:13" x14ac:dyDescent="0.25">
      <c r="A3621" s="20"/>
      <c r="B3621" s="20"/>
      <c r="C3621" s="20"/>
      <c r="D3621" s="23"/>
      <c r="E3621" s="20"/>
      <c r="F3621" s="20"/>
      <c r="G3621" s="20"/>
      <c r="H3621" s="20"/>
      <c r="I3621" s="20"/>
      <c r="J3621" s="26" t="s">
        <v>92</v>
      </c>
      <c r="K3621" s="27">
        <f>J3620</f>
        <v>0.1</v>
      </c>
      <c r="L3621" s="25">
        <v>340.51</v>
      </c>
      <c r="M3621" s="49">
        <f>ROUND(K3621*L3621,2)</f>
        <v>34.049999999999997</v>
      </c>
    </row>
    <row r="3622" spans="1:13" x14ac:dyDescent="0.25">
      <c r="A3622" s="29"/>
      <c r="B3622" s="29"/>
      <c r="C3622" s="29"/>
      <c r="D3622" s="30"/>
      <c r="E3622" s="29"/>
      <c r="F3622" s="29"/>
      <c r="G3622" s="29"/>
      <c r="H3622" s="29"/>
      <c r="I3622" s="29"/>
      <c r="J3622" s="29"/>
      <c r="K3622" s="29"/>
      <c r="L3622" s="29"/>
      <c r="M3622" s="50"/>
    </row>
    <row r="3623" spans="1:13" x14ac:dyDescent="0.25">
      <c r="A3623" s="17" t="s">
        <v>409</v>
      </c>
      <c r="B3623" s="18" t="s">
        <v>21</v>
      </c>
      <c r="C3623" s="18" t="s">
        <v>29</v>
      </c>
      <c r="D3623" s="19" t="s">
        <v>410</v>
      </c>
      <c r="E3623" s="20"/>
      <c r="F3623" s="20"/>
      <c r="G3623" s="20"/>
      <c r="H3623" s="20"/>
      <c r="I3623" s="20"/>
      <c r="J3623" s="20"/>
      <c r="K3623" s="21">
        <f>K3626</f>
        <v>4.2</v>
      </c>
      <c r="L3623" s="22">
        <f>L3626</f>
        <v>10.55</v>
      </c>
      <c r="M3623" s="47">
        <f>M3626</f>
        <v>44.31</v>
      </c>
    </row>
    <row r="3624" spans="1:13" ht="45" x14ac:dyDescent="0.25">
      <c r="A3624" s="20"/>
      <c r="B3624" s="20"/>
      <c r="C3624" s="20"/>
      <c r="D3624" s="19" t="s">
        <v>411</v>
      </c>
      <c r="E3624" s="20"/>
      <c r="F3624" s="20"/>
      <c r="G3624" s="20"/>
      <c r="H3624" s="20"/>
      <c r="I3624" s="20"/>
      <c r="J3624" s="20"/>
      <c r="K3624" s="20"/>
      <c r="L3624" s="20"/>
      <c r="M3624" s="48"/>
    </row>
    <row r="3625" spans="1:13" x14ac:dyDescent="0.25">
      <c r="A3625" s="20"/>
      <c r="B3625" s="20"/>
      <c r="C3625" s="20"/>
      <c r="D3625" s="23"/>
      <c r="E3625" s="18" t="s">
        <v>280</v>
      </c>
      <c r="F3625" s="24">
        <v>1</v>
      </c>
      <c r="G3625" s="25">
        <v>4.2</v>
      </c>
      <c r="H3625" s="25">
        <v>0</v>
      </c>
      <c r="I3625" s="25">
        <v>0</v>
      </c>
      <c r="J3625" s="22">
        <f>OR(F3625&lt;&gt;0,G3625&lt;&gt;0,H3625&lt;&gt;0,I3625&lt;&gt;0)*(F3625 + (F3625 = 0))*(G3625 + (G3625 = 0))*(H3625 + (H3625 = 0))*(I3625 + (I3625 = 0))</f>
        <v>4.2</v>
      </c>
      <c r="K3625" s="20"/>
      <c r="L3625" s="20"/>
      <c r="M3625" s="48"/>
    </row>
    <row r="3626" spans="1:13" x14ac:dyDescent="0.25">
      <c r="A3626" s="20"/>
      <c r="B3626" s="20"/>
      <c r="C3626" s="20"/>
      <c r="D3626" s="23"/>
      <c r="E3626" s="20"/>
      <c r="F3626" s="20"/>
      <c r="G3626" s="20"/>
      <c r="H3626" s="20"/>
      <c r="I3626" s="20"/>
      <c r="J3626" s="26" t="s">
        <v>413</v>
      </c>
      <c r="K3626" s="27">
        <f>J3625</f>
        <v>4.2</v>
      </c>
      <c r="L3626" s="25">
        <v>10.55</v>
      </c>
      <c r="M3626" s="49">
        <f>ROUND(K3626*L3626,2)</f>
        <v>44.31</v>
      </c>
    </row>
    <row r="3627" spans="1:13" x14ac:dyDescent="0.25">
      <c r="A3627" s="29"/>
      <c r="B3627" s="29"/>
      <c r="C3627" s="29"/>
      <c r="D3627" s="30"/>
      <c r="E3627" s="29"/>
      <c r="F3627" s="29"/>
      <c r="G3627" s="29"/>
      <c r="H3627" s="29"/>
      <c r="I3627" s="29"/>
      <c r="J3627" s="29"/>
      <c r="K3627" s="29"/>
      <c r="L3627" s="29"/>
      <c r="M3627" s="50"/>
    </row>
    <row r="3628" spans="1:13" x14ac:dyDescent="0.25">
      <c r="A3628" s="20"/>
      <c r="B3628" s="20"/>
      <c r="C3628" s="20"/>
      <c r="D3628" s="23"/>
      <c r="E3628" s="20"/>
      <c r="F3628" s="20"/>
      <c r="G3628" s="20"/>
      <c r="H3628" s="20"/>
      <c r="I3628" s="20"/>
      <c r="J3628" s="26" t="s">
        <v>869</v>
      </c>
      <c r="K3628" s="31">
        <v>1</v>
      </c>
      <c r="L3628" s="28">
        <f>M3583+M3588+M3593+M3598+M3603+M3608+M3613+M3618+M3623</f>
        <v>3689.69</v>
      </c>
      <c r="M3628" s="49">
        <f>ROUND(K3628*L3628,2)</f>
        <v>3689.69</v>
      </c>
    </row>
    <row r="3629" spans="1:13" x14ac:dyDescent="0.25">
      <c r="A3629" s="29"/>
      <c r="B3629" s="29"/>
      <c r="C3629" s="29"/>
      <c r="D3629" s="30"/>
      <c r="E3629" s="29"/>
      <c r="F3629" s="29"/>
      <c r="G3629" s="29"/>
      <c r="H3629" s="29"/>
      <c r="I3629" s="29"/>
      <c r="J3629" s="29"/>
      <c r="K3629" s="29"/>
      <c r="L3629" s="29"/>
      <c r="M3629" s="50"/>
    </row>
    <row r="3630" spans="1:13" x14ac:dyDescent="0.25">
      <c r="A3630" s="20"/>
      <c r="B3630" s="20"/>
      <c r="C3630" s="20"/>
      <c r="D3630" s="23"/>
      <c r="E3630" s="20"/>
      <c r="F3630" s="20"/>
      <c r="G3630" s="20"/>
      <c r="H3630" s="20"/>
      <c r="I3630" s="20"/>
      <c r="J3630" s="26" t="s">
        <v>870</v>
      </c>
      <c r="K3630" s="32">
        <v>1</v>
      </c>
      <c r="L3630" s="28">
        <f>M3582</f>
        <v>3689.69</v>
      </c>
      <c r="M3630" s="49">
        <f>ROUND(K3630*L3630,2)</f>
        <v>3689.69</v>
      </c>
    </row>
    <row r="3631" spans="1:13" x14ac:dyDescent="0.25">
      <c r="A3631" s="29"/>
      <c r="B3631" s="29"/>
      <c r="C3631" s="29"/>
      <c r="D3631" s="30"/>
      <c r="E3631" s="29"/>
      <c r="F3631" s="29"/>
      <c r="G3631" s="29"/>
      <c r="H3631" s="29"/>
      <c r="I3631" s="29"/>
      <c r="J3631" s="29"/>
      <c r="K3631" s="29"/>
      <c r="L3631" s="29"/>
      <c r="M3631" s="50"/>
    </row>
    <row r="3632" spans="1:13" collapsed="1" x14ac:dyDescent="0.25">
      <c r="A3632" s="7" t="s">
        <v>871</v>
      </c>
      <c r="B3632" s="7" t="s">
        <v>15</v>
      </c>
      <c r="C3632" s="7" t="s">
        <v>16</v>
      </c>
      <c r="D3632" s="8" t="s">
        <v>872</v>
      </c>
      <c r="E3632" s="9"/>
      <c r="F3632" s="9"/>
      <c r="G3632" s="9"/>
      <c r="H3632" s="9"/>
      <c r="I3632" s="9"/>
      <c r="J3632" s="9"/>
      <c r="K3632" s="10">
        <f>K3670</f>
        <v>1</v>
      </c>
      <c r="L3632" s="11">
        <f>L3670</f>
        <v>1757.38</v>
      </c>
      <c r="M3632" s="45">
        <f>M3670</f>
        <v>1757.38</v>
      </c>
    </row>
    <row r="3633" spans="1:13" x14ac:dyDescent="0.25">
      <c r="A3633" s="12" t="s">
        <v>873</v>
      </c>
      <c r="B3633" s="12" t="s">
        <v>15</v>
      </c>
      <c r="C3633" s="12" t="s">
        <v>16</v>
      </c>
      <c r="D3633" s="13" t="s">
        <v>19</v>
      </c>
      <c r="E3633" s="14"/>
      <c r="F3633" s="14"/>
      <c r="G3633" s="14"/>
      <c r="H3633" s="14"/>
      <c r="I3633" s="14"/>
      <c r="J3633" s="14"/>
      <c r="K3633" s="15">
        <f>K3668</f>
        <v>1</v>
      </c>
      <c r="L3633" s="16">
        <f>L3668</f>
        <v>1757.38</v>
      </c>
      <c r="M3633" s="46">
        <f>M3668</f>
        <v>1757.38</v>
      </c>
    </row>
    <row r="3634" spans="1:13" x14ac:dyDescent="0.25">
      <c r="A3634" s="17" t="s">
        <v>409</v>
      </c>
      <c r="B3634" s="18" t="s">
        <v>21</v>
      </c>
      <c r="C3634" s="18" t="s">
        <v>29</v>
      </c>
      <c r="D3634" s="19" t="s">
        <v>410</v>
      </c>
      <c r="E3634" s="20"/>
      <c r="F3634" s="20"/>
      <c r="G3634" s="20"/>
      <c r="H3634" s="20"/>
      <c r="I3634" s="20"/>
      <c r="J3634" s="20"/>
      <c r="K3634" s="21">
        <f>K3637</f>
        <v>4.2</v>
      </c>
      <c r="L3634" s="22">
        <f>L3637</f>
        <v>10.55</v>
      </c>
      <c r="M3634" s="47">
        <f>M3637</f>
        <v>44.31</v>
      </c>
    </row>
    <row r="3635" spans="1:13" ht="45" x14ac:dyDescent="0.25">
      <c r="A3635" s="20"/>
      <c r="B3635" s="20"/>
      <c r="C3635" s="20"/>
      <c r="D3635" s="19" t="s">
        <v>411</v>
      </c>
      <c r="E3635" s="20"/>
      <c r="F3635" s="20"/>
      <c r="G3635" s="20"/>
      <c r="H3635" s="20"/>
      <c r="I3635" s="20"/>
      <c r="J3635" s="20"/>
      <c r="K3635" s="20"/>
      <c r="L3635" s="20"/>
      <c r="M3635" s="48"/>
    </row>
    <row r="3636" spans="1:13" x14ac:dyDescent="0.25">
      <c r="A3636" s="20"/>
      <c r="B3636" s="20"/>
      <c r="C3636" s="20"/>
      <c r="D3636" s="23"/>
      <c r="E3636" s="18" t="s">
        <v>32</v>
      </c>
      <c r="F3636" s="24">
        <v>4.2</v>
      </c>
      <c r="G3636" s="25">
        <v>0</v>
      </c>
      <c r="H3636" s="25">
        <v>0</v>
      </c>
      <c r="I3636" s="25">
        <v>0</v>
      </c>
      <c r="J3636" s="22">
        <f>OR(F3636&lt;&gt;0,G3636&lt;&gt;0,H3636&lt;&gt;0,I3636&lt;&gt;0)*(F3636 + (F3636 = 0))*(G3636 + (G3636 = 0))*(H3636 + (H3636 = 0))*(I3636 + (I3636 = 0))</f>
        <v>4.2</v>
      </c>
      <c r="K3636" s="20"/>
      <c r="L3636" s="20"/>
      <c r="M3636" s="48"/>
    </row>
    <row r="3637" spans="1:13" x14ac:dyDescent="0.25">
      <c r="A3637" s="20"/>
      <c r="B3637" s="20"/>
      <c r="C3637" s="20"/>
      <c r="D3637" s="23"/>
      <c r="E3637" s="20"/>
      <c r="F3637" s="20"/>
      <c r="G3637" s="20"/>
      <c r="H3637" s="20"/>
      <c r="I3637" s="20"/>
      <c r="J3637" s="26" t="s">
        <v>413</v>
      </c>
      <c r="K3637" s="27">
        <f>J3636</f>
        <v>4.2</v>
      </c>
      <c r="L3637" s="25">
        <v>10.55</v>
      </c>
      <c r="M3637" s="49">
        <f>ROUND(K3637*L3637,2)</f>
        <v>44.31</v>
      </c>
    </row>
    <row r="3638" spans="1:13" x14ac:dyDescent="0.25">
      <c r="A3638" s="29"/>
      <c r="B3638" s="29"/>
      <c r="C3638" s="29"/>
      <c r="D3638" s="30"/>
      <c r="E3638" s="29"/>
      <c r="F3638" s="29"/>
      <c r="G3638" s="29"/>
      <c r="H3638" s="29"/>
      <c r="I3638" s="29"/>
      <c r="J3638" s="29"/>
      <c r="K3638" s="29"/>
      <c r="L3638" s="29"/>
      <c r="M3638" s="50"/>
    </row>
    <row r="3639" spans="1:13" x14ac:dyDescent="0.25">
      <c r="A3639" s="17" t="s">
        <v>28</v>
      </c>
      <c r="B3639" s="18" t="s">
        <v>21</v>
      </c>
      <c r="C3639" s="18" t="s">
        <v>29</v>
      </c>
      <c r="D3639" s="19" t="s">
        <v>30</v>
      </c>
      <c r="E3639" s="20"/>
      <c r="F3639" s="20"/>
      <c r="G3639" s="20"/>
      <c r="H3639" s="20"/>
      <c r="I3639" s="20"/>
      <c r="J3639" s="20"/>
      <c r="K3639" s="21">
        <f>K3643</f>
        <v>16.600000000000001</v>
      </c>
      <c r="L3639" s="22">
        <f>L3643</f>
        <v>29.99</v>
      </c>
      <c r="M3639" s="47">
        <f>M3643</f>
        <v>497.83</v>
      </c>
    </row>
    <row r="3640" spans="1:13" ht="45" x14ac:dyDescent="0.25">
      <c r="A3640" s="20"/>
      <c r="B3640" s="20"/>
      <c r="C3640" s="20"/>
      <c r="D3640" s="19" t="s">
        <v>31</v>
      </c>
      <c r="E3640" s="20"/>
      <c r="F3640" s="20"/>
      <c r="G3640" s="20"/>
      <c r="H3640" s="20"/>
      <c r="I3640" s="20"/>
      <c r="J3640" s="20"/>
      <c r="K3640" s="20"/>
      <c r="L3640" s="20"/>
      <c r="M3640" s="48"/>
    </row>
    <row r="3641" spans="1:13" x14ac:dyDescent="0.25">
      <c r="A3641" s="20"/>
      <c r="B3641" s="20"/>
      <c r="C3641" s="20"/>
      <c r="D3641" s="23"/>
      <c r="E3641" s="18" t="s">
        <v>32</v>
      </c>
      <c r="F3641" s="24">
        <v>1</v>
      </c>
      <c r="G3641" s="25">
        <v>4.2</v>
      </c>
      <c r="H3641" s="25">
        <v>0</v>
      </c>
      <c r="I3641" s="25">
        <v>0</v>
      </c>
      <c r="J3641" s="22">
        <f>OR(F3641&lt;&gt;0,G3641&lt;&gt;0,H3641&lt;&gt;0,I3641&lt;&gt;0)*(F3641 + (F3641 = 0))*(G3641 + (G3641 = 0))*(H3641 + (H3641 = 0))*(I3641 + (I3641 = 0))</f>
        <v>4.2</v>
      </c>
      <c r="K3641" s="20"/>
      <c r="L3641" s="20"/>
      <c r="M3641" s="48"/>
    </row>
    <row r="3642" spans="1:13" x14ac:dyDescent="0.25">
      <c r="A3642" s="20"/>
      <c r="B3642" s="20"/>
      <c r="C3642" s="20"/>
      <c r="D3642" s="23"/>
      <c r="E3642" s="18" t="s">
        <v>714</v>
      </c>
      <c r="F3642" s="24">
        <v>1</v>
      </c>
      <c r="G3642" s="25">
        <v>12.4</v>
      </c>
      <c r="H3642" s="25">
        <v>0</v>
      </c>
      <c r="I3642" s="25">
        <v>0</v>
      </c>
      <c r="J3642" s="22">
        <f>OR(F3642&lt;&gt;0,G3642&lt;&gt;0,H3642&lt;&gt;0,I3642&lt;&gt;0)*(F3642 + (F3642 = 0))*(G3642 + (G3642 = 0))*(H3642 + (H3642 = 0))*(I3642 + (I3642 = 0))</f>
        <v>12.4</v>
      </c>
      <c r="K3642" s="20"/>
      <c r="L3642" s="20"/>
      <c r="M3642" s="48"/>
    </row>
    <row r="3643" spans="1:13" x14ac:dyDescent="0.25">
      <c r="A3643" s="20"/>
      <c r="B3643" s="20"/>
      <c r="C3643" s="20"/>
      <c r="D3643" s="23"/>
      <c r="E3643" s="20"/>
      <c r="F3643" s="20"/>
      <c r="G3643" s="20"/>
      <c r="H3643" s="20"/>
      <c r="I3643" s="20"/>
      <c r="J3643" s="26" t="s">
        <v>33</v>
      </c>
      <c r="K3643" s="27">
        <f>SUM(J3641:J3642)</f>
        <v>16.600000000000001</v>
      </c>
      <c r="L3643" s="25">
        <v>29.99</v>
      </c>
      <c r="M3643" s="49">
        <f>ROUND(K3643*L3643,2)</f>
        <v>497.83</v>
      </c>
    </row>
    <row r="3644" spans="1:13" x14ac:dyDescent="0.25">
      <c r="A3644" s="29"/>
      <c r="B3644" s="29"/>
      <c r="C3644" s="29"/>
      <c r="D3644" s="30"/>
      <c r="E3644" s="29"/>
      <c r="F3644" s="29"/>
      <c r="G3644" s="29"/>
      <c r="H3644" s="29"/>
      <c r="I3644" s="29"/>
      <c r="J3644" s="29"/>
      <c r="K3644" s="29"/>
      <c r="L3644" s="29"/>
      <c r="M3644" s="50"/>
    </row>
    <row r="3645" spans="1:13" x14ac:dyDescent="0.25">
      <c r="A3645" s="17" t="s">
        <v>638</v>
      </c>
      <c r="B3645" s="18" t="s">
        <v>21</v>
      </c>
      <c r="C3645" s="18" t="s">
        <v>113</v>
      </c>
      <c r="D3645" s="19" t="s">
        <v>639</v>
      </c>
      <c r="E3645" s="20"/>
      <c r="F3645" s="20"/>
      <c r="G3645" s="20"/>
      <c r="H3645" s="20"/>
      <c r="I3645" s="20"/>
      <c r="J3645" s="20"/>
      <c r="K3645" s="21">
        <f>K3648</f>
        <v>2</v>
      </c>
      <c r="L3645" s="22">
        <f>L3648</f>
        <v>3</v>
      </c>
      <c r="M3645" s="47">
        <f>M3648</f>
        <v>6</v>
      </c>
    </row>
    <row r="3646" spans="1:13" ht="22.5" x14ac:dyDescent="0.25">
      <c r="A3646" s="20"/>
      <c r="B3646" s="20"/>
      <c r="C3646" s="20"/>
      <c r="D3646" s="19" t="s">
        <v>640</v>
      </c>
      <c r="E3646" s="20"/>
      <c r="F3646" s="20"/>
      <c r="G3646" s="20"/>
      <c r="H3646" s="20"/>
      <c r="I3646" s="20"/>
      <c r="J3646" s="20"/>
      <c r="K3646" s="20"/>
      <c r="L3646" s="20"/>
      <c r="M3646" s="48"/>
    </row>
    <row r="3647" spans="1:13" x14ac:dyDescent="0.25">
      <c r="A3647" s="20"/>
      <c r="B3647" s="20"/>
      <c r="C3647" s="20"/>
      <c r="D3647" s="23"/>
      <c r="E3647" s="18" t="s">
        <v>280</v>
      </c>
      <c r="F3647" s="24">
        <v>2</v>
      </c>
      <c r="G3647" s="25">
        <v>0</v>
      </c>
      <c r="H3647" s="25">
        <v>0</v>
      </c>
      <c r="I3647" s="25">
        <v>0</v>
      </c>
      <c r="J3647" s="22">
        <f>OR(F3647&lt;&gt;0,G3647&lt;&gt;0,H3647&lt;&gt;0,I3647&lt;&gt;0)*(F3647 + (F3647 = 0))*(G3647 + (G3647 = 0))*(H3647 + (H3647 = 0))*(I3647 + (I3647 = 0))</f>
        <v>2</v>
      </c>
      <c r="K3647" s="20"/>
      <c r="L3647" s="20"/>
      <c r="M3647" s="48"/>
    </row>
    <row r="3648" spans="1:13" x14ac:dyDescent="0.25">
      <c r="A3648" s="20"/>
      <c r="B3648" s="20"/>
      <c r="C3648" s="20"/>
      <c r="D3648" s="23"/>
      <c r="E3648" s="20"/>
      <c r="F3648" s="20"/>
      <c r="G3648" s="20"/>
      <c r="H3648" s="20"/>
      <c r="I3648" s="20"/>
      <c r="J3648" s="26" t="s">
        <v>641</v>
      </c>
      <c r="K3648" s="27">
        <f>J3647</f>
        <v>2</v>
      </c>
      <c r="L3648" s="25">
        <v>3</v>
      </c>
      <c r="M3648" s="49">
        <f>ROUND(K3648*L3648,2)</f>
        <v>6</v>
      </c>
    </row>
    <row r="3649" spans="1:13" x14ac:dyDescent="0.25">
      <c r="A3649" s="29"/>
      <c r="B3649" s="29"/>
      <c r="C3649" s="29"/>
      <c r="D3649" s="30"/>
      <c r="E3649" s="29"/>
      <c r="F3649" s="29"/>
      <c r="G3649" s="29"/>
      <c r="H3649" s="29"/>
      <c r="I3649" s="29"/>
      <c r="J3649" s="29"/>
      <c r="K3649" s="29"/>
      <c r="L3649" s="29"/>
      <c r="M3649" s="50"/>
    </row>
    <row r="3650" spans="1:13" x14ac:dyDescent="0.25">
      <c r="A3650" s="17" t="s">
        <v>231</v>
      </c>
      <c r="B3650" s="18" t="s">
        <v>21</v>
      </c>
      <c r="C3650" s="18" t="s">
        <v>59</v>
      </c>
      <c r="D3650" s="19" t="s">
        <v>232</v>
      </c>
      <c r="E3650" s="20"/>
      <c r="F3650" s="20"/>
      <c r="G3650" s="20"/>
      <c r="H3650" s="20"/>
      <c r="I3650" s="20"/>
      <c r="J3650" s="20"/>
      <c r="K3650" s="21">
        <f>K3654</f>
        <v>0.08</v>
      </c>
      <c r="L3650" s="22">
        <f>L3654</f>
        <v>545.1</v>
      </c>
      <c r="M3650" s="47">
        <f>M3654</f>
        <v>43.61</v>
      </c>
    </row>
    <row r="3651" spans="1:13" ht="56.25" x14ac:dyDescent="0.25">
      <c r="A3651" s="20"/>
      <c r="B3651" s="20"/>
      <c r="C3651" s="20"/>
      <c r="D3651" s="19" t="s">
        <v>233</v>
      </c>
      <c r="E3651" s="20"/>
      <c r="F3651" s="20"/>
      <c r="G3651" s="20"/>
      <c r="H3651" s="20"/>
      <c r="I3651" s="20"/>
      <c r="J3651" s="20"/>
      <c r="K3651" s="20"/>
      <c r="L3651" s="20"/>
      <c r="M3651" s="48"/>
    </row>
    <row r="3652" spans="1:13" x14ac:dyDescent="0.25">
      <c r="A3652" s="20"/>
      <c r="B3652" s="20"/>
      <c r="C3652" s="20"/>
      <c r="D3652" s="23"/>
      <c r="E3652" s="18" t="s">
        <v>280</v>
      </c>
      <c r="F3652" s="24">
        <v>1</v>
      </c>
      <c r="G3652" s="25">
        <v>0.1</v>
      </c>
      <c r="H3652" s="25">
        <v>0.47</v>
      </c>
      <c r="I3652" s="25">
        <v>0</v>
      </c>
      <c r="J3652" s="22">
        <f>OR(F3652&lt;&gt;0,G3652&lt;&gt;0,H3652&lt;&gt;0,I3652&lt;&gt;0)*(F3652 + (F3652 = 0))*(G3652 + (G3652 = 0))*(H3652 + (H3652 = 0))*(I3652 + (I3652 = 0))</f>
        <v>0.05</v>
      </c>
      <c r="K3652" s="20"/>
      <c r="L3652" s="20"/>
      <c r="M3652" s="48"/>
    </row>
    <row r="3653" spans="1:13" x14ac:dyDescent="0.25">
      <c r="A3653" s="20"/>
      <c r="B3653" s="20"/>
      <c r="C3653" s="20"/>
      <c r="D3653" s="23"/>
      <c r="E3653" s="18" t="s">
        <v>16</v>
      </c>
      <c r="F3653" s="24">
        <v>1</v>
      </c>
      <c r="G3653" s="25">
        <v>7.0000000000000007E-2</v>
      </c>
      <c r="H3653" s="25">
        <v>0.38</v>
      </c>
      <c r="I3653" s="25">
        <v>0</v>
      </c>
      <c r="J3653" s="22">
        <f>OR(F3653&lt;&gt;0,G3653&lt;&gt;0,H3653&lt;&gt;0,I3653&lt;&gt;0)*(F3653 + (F3653 = 0))*(G3653 + (G3653 = 0))*(H3653 + (H3653 = 0))*(I3653 + (I3653 = 0))</f>
        <v>0.03</v>
      </c>
      <c r="K3653" s="20"/>
      <c r="L3653" s="20"/>
      <c r="M3653" s="48"/>
    </row>
    <row r="3654" spans="1:13" x14ac:dyDescent="0.25">
      <c r="A3654" s="20"/>
      <c r="B3654" s="20"/>
      <c r="C3654" s="20"/>
      <c r="D3654" s="23"/>
      <c r="E3654" s="20"/>
      <c r="F3654" s="20"/>
      <c r="G3654" s="20"/>
      <c r="H3654" s="20"/>
      <c r="I3654" s="20"/>
      <c r="J3654" s="26" t="s">
        <v>235</v>
      </c>
      <c r="K3654" s="27">
        <f>SUM(J3652:J3653)</f>
        <v>0.08</v>
      </c>
      <c r="L3654" s="25">
        <v>545.1</v>
      </c>
      <c r="M3654" s="49">
        <f>ROUND(K3654*L3654,2)</f>
        <v>43.61</v>
      </c>
    </row>
    <row r="3655" spans="1:13" x14ac:dyDescent="0.25">
      <c r="A3655" s="29"/>
      <c r="B3655" s="29"/>
      <c r="C3655" s="29"/>
      <c r="D3655" s="30"/>
      <c r="E3655" s="29"/>
      <c r="F3655" s="29"/>
      <c r="G3655" s="29"/>
      <c r="H3655" s="29"/>
      <c r="I3655" s="29"/>
      <c r="J3655" s="29"/>
      <c r="K3655" s="29"/>
      <c r="L3655" s="29"/>
      <c r="M3655" s="50"/>
    </row>
    <row r="3656" spans="1:13" x14ac:dyDescent="0.25">
      <c r="A3656" s="17" t="s">
        <v>524</v>
      </c>
      <c r="B3656" s="18" t="s">
        <v>21</v>
      </c>
      <c r="C3656" s="18" t="s">
        <v>113</v>
      </c>
      <c r="D3656" s="19" t="s">
        <v>525</v>
      </c>
      <c r="E3656" s="20"/>
      <c r="F3656" s="20"/>
      <c r="G3656" s="20"/>
      <c r="H3656" s="20"/>
      <c r="I3656" s="20"/>
      <c r="J3656" s="20"/>
      <c r="K3656" s="21">
        <f>K3659</f>
        <v>1</v>
      </c>
      <c r="L3656" s="22">
        <f>L3659</f>
        <v>980</v>
      </c>
      <c r="M3656" s="47">
        <f>M3659</f>
        <v>980</v>
      </c>
    </row>
    <row r="3657" spans="1:13" ht="112.5" x14ac:dyDescent="0.25">
      <c r="A3657" s="20"/>
      <c r="B3657" s="20"/>
      <c r="C3657" s="20"/>
      <c r="D3657" s="19" t="s">
        <v>526</v>
      </c>
      <c r="E3657" s="20"/>
      <c r="F3657" s="20"/>
      <c r="G3657" s="20"/>
      <c r="H3657" s="20"/>
      <c r="I3657" s="20"/>
      <c r="J3657" s="20"/>
      <c r="K3657" s="20"/>
      <c r="L3657" s="20"/>
      <c r="M3657" s="48"/>
    </row>
    <row r="3658" spans="1:13" x14ac:dyDescent="0.25">
      <c r="A3658" s="20"/>
      <c r="B3658" s="20"/>
      <c r="C3658" s="20"/>
      <c r="D3658" s="23"/>
      <c r="E3658" s="18" t="s">
        <v>71</v>
      </c>
      <c r="F3658" s="24">
        <v>1</v>
      </c>
      <c r="G3658" s="25">
        <v>0</v>
      </c>
      <c r="H3658" s="25">
        <v>0</v>
      </c>
      <c r="I3658" s="25">
        <v>0</v>
      </c>
      <c r="J3658" s="22">
        <f>OR(F3658&lt;&gt;0,G3658&lt;&gt;0,H3658&lt;&gt;0,I3658&lt;&gt;0)*(F3658 + (F3658 = 0))*(G3658 + (G3658 = 0))*(H3658 + (H3658 = 0))*(I3658 + (I3658 = 0))</f>
        <v>1</v>
      </c>
      <c r="K3658" s="20"/>
      <c r="L3658" s="20"/>
      <c r="M3658" s="48"/>
    </row>
    <row r="3659" spans="1:13" x14ac:dyDescent="0.25">
      <c r="A3659" s="20"/>
      <c r="B3659" s="20"/>
      <c r="C3659" s="20"/>
      <c r="D3659" s="23"/>
      <c r="E3659" s="20"/>
      <c r="F3659" s="20"/>
      <c r="G3659" s="20"/>
      <c r="H3659" s="20"/>
      <c r="I3659" s="20"/>
      <c r="J3659" s="26" t="s">
        <v>527</v>
      </c>
      <c r="K3659" s="27">
        <f>J3658</f>
        <v>1</v>
      </c>
      <c r="L3659" s="25">
        <v>980</v>
      </c>
      <c r="M3659" s="49">
        <f>ROUND(K3659*L3659,2)</f>
        <v>980</v>
      </c>
    </row>
    <row r="3660" spans="1:13" x14ac:dyDescent="0.25">
      <c r="A3660" s="29"/>
      <c r="B3660" s="29"/>
      <c r="C3660" s="29"/>
      <c r="D3660" s="30"/>
      <c r="E3660" s="29"/>
      <c r="F3660" s="29"/>
      <c r="G3660" s="29"/>
      <c r="H3660" s="29"/>
      <c r="I3660" s="29"/>
      <c r="J3660" s="29"/>
      <c r="K3660" s="29"/>
      <c r="L3660" s="29"/>
      <c r="M3660" s="50"/>
    </row>
    <row r="3661" spans="1:13" x14ac:dyDescent="0.25">
      <c r="A3661" s="17" t="s">
        <v>53</v>
      </c>
      <c r="B3661" s="18" t="s">
        <v>21</v>
      </c>
      <c r="C3661" s="18" t="s">
        <v>22</v>
      </c>
      <c r="D3661" s="19" t="s">
        <v>54</v>
      </c>
      <c r="E3661" s="20"/>
      <c r="F3661" s="20"/>
      <c r="G3661" s="20"/>
      <c r="H3661" s="20"/>
      <c r="I3661" s="20"/>
      <c r="J3661" s="20"/>
      <c r="K3661" s="21">
        <f>K3666</f>
        <v>9.5</v>
      </c>
      <c r="L3661" s="22">
        <f>L3666</f>
        <v>19.54</v>
      </c>
      <c r="M3661" s="47">
        <f>M3666</f>
        <v>185.63</v>
      </c>
    </row>
    <row r="3662" spans="1:13" ht="45" x14ac:dyDescent="0.25">
      <c r="A3662" s="20"/>
      <c r="B3662" s="20"/>
      <c r="C3662" s="20"/>
      <c r="D3662" s="19" t="s">
        <v>55</v>
      </c>
      <c r="E3662" s="20"/>
      <c r="F3662" s="20"/>
      <c r="G3662" s="20"/>
      <c r="H3662" s="20"/>
      <c r="I3662" s="20"/>
      <c r="J3662" s="20"/>
      <c r="K3662" s="20"/>
      <c r="L3662" s="20"/>
      <c r="M3662" s="48"/>
    </row>
    <row r="3663" spans="1:13" x14ac:dyDescent="0.25">
      <c r="A3663" s="20"/>
      <c r="B3663" s="20"/>
      <c r="C3663" s="20"/>
      <c r="D3663" s="23"/>
      <c r="E3663" s="18" t="s">
        <v>580</v>
      </c>
      <c r="F3663" s="24">
        <v>1</v>
      </c>
      <c r="G3663" s="25">
        <v>0.95</v>
      </c>
      <c r="H3663" s="25">
        <v>0.3</v>
      </c>
      <c r="I3663" s="25">
        <v>23.67</v>
      </c>
      <c r="J3663" s="22">
        <f>OR(F3663&lt;&gt;0,G3663&lt;&gt;0,H3663&lt;&gt;0,I3663&lt;&gt;0)*(F3663 + (F3663 = 0))*(G3663 + (G3663 = 0))*(H3663 + (H3663 = 0))*(I3663 + (I3663 = 0))</f>
        <v>6.75</v>
      </c>
      <c r="K3663" s="20"/>
      <c r="L3663" s="20"/>
      <c r="M3663" s="48"/>
    </row>
    <row r="3664" spans="1:13" x14ac:dyDescent="0.25">
      <c r="A3664" s="20"/>
      <c r="B3664" s="20"/>
      <c r="C3664" s="20"/>
      <c r="D3664" s="23"/>
      <c r="E3664" s="18" t="s">
        <v>713</v>
      </c>
      <c r="F3664" s="24">
        <v>1</v>
      </c>
      <c r="G3664" s="25">
        <v>0.2</v>
      </c>
      <c r="H3664" s="25">
        <v>0.13</v>
      </c>
      <c r="I3664" s="25">
        <v>23.67</v>
      </c>
      <c r="J3664" s="22">
        <f>OR(F3664&lt;&gt;0,G3664&lt;&gt;0,H3664&lt;&gt;0,I3664&lt;&gt;0)*(F3664 + (F3664 = 0))*(G3664 + (G3664 = 0))*(H3664 + (H3664 = 0))*(I3664 + (I3664 = 0))</f>
        <v>0.62</v>
      </c>
      <c r="K3664" s="20"/>
      <c r="L3664" s="20"/>
      <c r="M3664" s="48"/>
    </row>
    <row r="3665" spans="1:13" x14ac:dyDescent="0.25">
      <c r="A3665" s="20"/>
      <c r="B3665" s="20"/>
      <c r="C3665" s="20"/>
      <c r="D3665" s="23"/>
      <c r="E3665" s="18" t="s">
        <v>16</v>
      </c>
      <c r="F3665" s="24">
        <v>1</v>
      </c>
      <c r="G3665" s="25">
        <v>0.09</v>
      </c>
      <c r="H3665" s="25">
        <v>0</v>
      </c>
      <c r="I3665" s="25">
        <v>23.67</v>
      </c>
      <c r="J3665" s="22">
        <f>OR(F3665&lt;&gt;0,G3665&lt;&gt;0,H3665&lt;&gt;0,I3665&lt;&gt;0)*(F3665 + (F3665 = 0))*(G3665 + (G3665 = 0))*(H3665 + (H3665 = 0))*(I3665 + (I3665 = 0))</f>
        <v>2.13</v>
      </c>
      <c r="K3665" s="20"/>
      <c r="L3665" s="20"/>
      <c r="M3665" s="48"/>
    </row>
    <row r="3666" spans="1:13" x14ac:dyDescent="0.25">
      <c r="A3666" s="20"/>
      <c r="B3666" s="20"/>
      <c r="C3666" s="20"/>
      <c r="D3666" s="23"/>
      <c r="E3666" s="20"/>
      <c r="F3666" s="20"/>
      <c r="G3666" s="20"/>
      <c r="H3666" s="20"/>
      <c r="I3666" s="20"/>
      <c r="J3666" s="26" t="s">
        <v>57</v>
      </c>
      <c r="K3666" s="27">
        <f>SUM(J3663:J3665)</f>
        <v>9.5</v>
      </c>
      <c r="L3666" s="25">
        <v>19.54</v>
      </c>
      <c r="M3666" s="49">
        <f>ROUND(K3666*L3666,2)</f>
        <v>185.63</v>
      </c>
    </row>
    <row r="3667" spans="1:13" x14ac:dyDescent="0.25">
      <c r="A3667" s="29"/>
      <c r="B3667" s="29"/>
      <c r="C3667" s="29"/>
      <c r="D3667" s="30"/>
      <c r="E3667" s="29"/>
      <c r="F3667" s="29"/>
      <c r="G3667" s="29"/>
      <c r="H3667" s="29"/>
      <c r="I3667" s="29"/>
      <c r="J3667" s="29"/>
      <c r="K3667" s="29"/>
      <c r="L3667" s="29"/>
      <c r="M3667" s="50"/>
    </row>
    <row r="3668" spans="1:13" x14ac:dyDescent="0.25">
      <c r="A3668" s="20"/>
      <c r="B3668" s="20"/>
      <c r="C3668" s="20"/>
      <c r="D3668" s="23"/>
      <c r="E3668" s="20"/>
      <c r="F3668" s="20"/>
      <c r="G3668" s="20"/>
      <c r="H3668" s="20"/>
      <c r="I3668" s="20"/>
      <c r="J3668" s="26" t="s">
        <v>874</v>
      </c>
      <c r="K3668" s="31">
        <v>1</v>
      </c>
      <c r="L3668" s="28">
        <f>M3634+M3639+M3645+M3650+M3656+M3661</f>
        <v>1757.38</v>
      </c>
      <c r="M3668" s="49">
        <f>ROUND(K3668*L3668,2)</f>
        <v>1757.38</v>
      </c>
    </row>
    <row r="3669" spans="1:13" x14ac:dyDescent="0.25">
      <c r="A3669" s="29"/>
      <c r="B3669" s="29"/>
      <c r="C3669" s="29"/>
      <c r="D3669" s="30"/>
      <c r="E3669" s="29"/>
      <c r="F3669" s="29"/>
      <c r="G3669" s="29"/>
      <c r="H3669" s="29"/>
      <c r="I3669" s="29"/>
      <c r="J3669" s="29"/>
      <c r="K3669" s="29"/>
      <c r="L3669" s="29"/>
      <c r="M3669" s="50"/>
    </row>
    <row r="3670" spans="1:13" x14ac:dyDescent="0.25">
      <c r="A3670" s="20"/>
      <c r="B3670" s="20"/>
      <c r="C3670" s="20"/>
      <c r="D3670" s="23"/>
      <c r="E3670" s="20"/>
      <c r="F3670" s="20"/>
      <c r="G3670" s="20"/>
      <c r="H3670" s="20"/>
      <c r="I3670" s="20"/>
      <c r="J3670" s="26" t="s">
        <v>875</v>
      </c>
      <c r="K3670" s="32">
        <v>1</v>
      </c>
      <c r="L3670" s="28">
        <f>M3633</f>
        <v>1757.38</v>
      </c>
      <c r="M3670" s="49">
        <f>ROUND(K3670*L3670,2)</f>
        <v>1757.38</v>
      </c>
    </row>
    <row r="3671" spans="1:13" x14ac:dyDescent="0.25">
      <c r="A3671" s="29"/>
      <c r="B3671" s="29"/>
      <c r="C3671" s="29"/>
      <c r="D3671" s="30"/>
      <c r="E3671" s="29"/>
      <c r="F3671" s="29"/>
      <c r="G3671" s="29"/>
      <c r="H3671" s="29"/>
      <c r="I3671" s="29"/>
      <c r="J3671" s="29"/>
      <c r="K3671" s="29"/>
      <c r="L3671" s="29"/>
      <c r="M3671" s="50"/>
    </row>
    <row r="3672" spans="1:13" collapsed="1" x14ac:dyDescent="0.25">
      <c r="A3672" s="7" t="s">
        <v>876</v>
      </c>
      <c r="B3672" s="7" t="s">
        <v>15</v>
      </c>
      <c r="C3672" s="7" t="s">
        <v>16</v>
      </c>
      <c r="D3672" s="8" t="s">
        <v>877</v>
      </c>
      <c r="E3672" s="9"/>
      <c r="F3672" s="9"/>
      <c r="G3672" s="9"/>
      <c r="H3672" s="9"/>
      <c r="I3672" s="9"/>
      <c r="J3672" s="9"/>
      <c r="K3672" s="33">
        <v>1</v>
      </c>
      <c r="L3672" s="34">
        <v>0</v>
      </c>
      <c r="M3672" s="45">
        <f>ROUND(K3672*L3672,2)</f>
        <v>0</v>
      </c>
    </row>
    <row r="3673" spans="1:13" x14ac:dyDescent="0.25">
      <c r="A3673" s="29"/>
      <c r="B3673" s="29"/>
      <c r="C3673" s="29"/>
      <c r="D3673" s="30"/>
      <c r="E3673" s="29"/>
      <c r="F3673" s="29"/>
      <c r="G3673" s="29"/>
      <c r="H3673" s="29"/>
      <c r="I3673" s="29"/>
      <c r="J3673" s="29"/>
      <c r="K3673" s="29"/>
      <c r="L3673" s="29"/>
      <c r="M3673" s="50"/>
    </row>
    <row r="3674" spans="1:13" x14ac:dyDescent="0.25">
      <c r="A3674" s="29"/>
      <c r="B3674" s="29"/>
      <c r="C3674" s="29"/>
      <c r="D3674" s="30"/>
      <c r="E3674" s="29"/>
      <c r="F3674" s="29"/>
      <c r="G3674" s="29"/>
      <c r="H3674" s="29"/>
      <c r="I3674" s="29"/>
      <c r="J3674" s="29"/>
      <c r="K3674" s="29"/>
      <c r="L3674" s="29"/>
      <c r="M3674" s="50"/>
    </row>
    <row r="3675" spans="1:13" collapsed="1" x14ac:dyDescent="0.25">
      <c r="A3675" s="7" t="s">
        <v>878</v>
      </c>
      <c r="B3675" s="7" t="s">
        <v>15</v>
      </c>
      <c r="C3675" s="7" t="s">
        <v>16</v>
      </c>
      <c r="D3675" s="8" t="s">
        <v>879</v>
      </c>
      <c r="E3675" s="9"/>
      <c r="F3675" s="9"/>
      <c r="G3675" s="9"/>
      <c r="H3675" s="9"/>
      <c r="I3675" s="9"/>
      <c r="J3675" s="9"/>
      <c r="K3675" s="10">
        <f>K3731</f>
        <v>1</v>
      </c>
      <c r="L3675" s="11">
        <f>L3731</f>
        <v>3270.25</v>
      </c>
      <c r="M3675" s="45">
        <f>M3731</f>
        <v>3270.25</v>
      </c>
    </row>
    <row r="3676" spans="1:13" x14ac:dyDescent="0.25">
      <c r="A3676" s="12" t="s">
        <v>880</v>
      </c>
      <c r="B3676" s="12" t="s">
        <v>15</v>
      </c>
      <c r="C3676" s="12" t="s">
        <v>16</v>
      </c>
      <c r="D3676" s="13" t="s">
        <v>19</v>
      </c>
      <c r="E3676" s="14"/>
      <c r="F3676" s="14"/>
      <c r="G3676" s="14"/>
      <c r="H3676" s="14"/>
      <c r="I3676" s="14"/>
      <c r="J3676" s="14"/>
      <c r="K3676" s="15">
        <f>K3729</f>
        <v>1</v>
      </c>
      <c r="L3676" s="16">
        <f>L3729</f>
        <v>3270.25</v>
      </c>
      <c r="M3676" s="46">
        <f>M3729</f>
        <v>3270.25</v>
      </c>
    </row>
    <row r="3677" spans="1:13" x14ac:dyDescent="0.25">
      <c r="A3677" s="17" t="s">
        <v>409</v>
      </c>
      <c r="B3677" s="18" t="s">
        <v>21</v>
      </c>
      <c r="C3677" s="18" t="s">
        <v>29</v>
      </c>
      <c r="D3677" s="19" t="s">
        <v>410</v>
      </c>
      <c r="E3677" s="20"/>
      <c r="F3677" s="20"/>
      <c r="G3677" s="20"/>
      <c r="H3677" s="20"/>
      <c r="I3677" s="20"/>
      <c r="J3677" s="20"/>
      <c r="K3677" s="21">
        <f>K3682</f>
        <v>35.200000000000003</v>
      </c>
      <c r="L3677" s="22">
        <f>L3682</f>
        <v>10.55</v>
      </c>
      <c r="M3677" s="47">
        <f>M3682</f>
        <v>371.36</v>
      </c>
    </row>
    <row r="3678" spans="1:13" ht="45" x14ac:dyDescent="0.25">
      <c r="A3678" s="20"/>
      <c r="B3678" s="20"/>
      <c r="C3678" s="20"/>
      <c r="D3678" s="19" t="s">
        <v>411</v>
      </c>
      <c r="E3678" s="20"/>
      <c r="F3678" s="20"/>
      <c r="G3678" s="20"/>
      <c r="H3678" s="20"/>
      <c r="I3678" s="20"/>
      <c r="J3678" s="20"/>
      <c r="K3678" s="20"/>
      <c r="L3678" s="20"/>
      <c r="M3678" s="48"/>
    </row>
    <row r="3679" spans="1:13" x14ac:dyDescent="0.25">
      <c r="A3679" s="20"/>
      <c r="B3679" s="20"/>
      <c r="C3679" s="20"/>
      <c r="D3679" s="23"/>
      <c r="E3679" s="18" t="s">
        <v>32</v>
      </c>
      <c r="F3679" s="24"/>
      <c r="G3679" s="25"/>
      <c r="H3679" s="25"/>
      <c r="I3679" s="25"/>
      <c r="J3679" s="22">
        <f>OR(F3679&lt;&gt;0,G3679&lt;&gt;0,H3679&lt;&gt;0,I3679&lt;&gt;0)*(F3679 + (F3679 = 0))*(G3679 + (G3679 = 0))*(H3679 + (H3679 = 0))*(I3679 + (I3679 = 0))</f>
        <v>0</v>
      </c>
      <c r="K3679" s="20"/>
      <c r="L3679" s="20"/>
      <c r="M3679" s="48"/>
    </row>
    <row r="3680" spans="1:13" x14ac:dyDescent="0.25">
      <c r="A3680" s="20"/>
      <c r="B3680" s="20"/>
      <c r="C3680" s="20"/>
      <c r="D3680" s="23"/>
      <c r="E3680" s="18" t="s">
        <v>881</v>
      </c>
      <c r="F3680" s="24">
        <v>1</v>
      </c>
      <c r="G3680" s="25">
        <v>13.5</v>
      </c>
      <c r="H3680" s="25">
        <v>0</v>
      </c>
      <c r="I3680" s="25">
        <v>0</v>
      </c>
      <c r="J3680" s="22">
        <f>OR(F3680&lt;&gt;0,G3680&lt;&gt;0,H3680&lt;&gt;0,I3680&lt;&gt;0)*(F3680 + (F3680 = 0))*(G3680 + (G3680 = 0))*(H3680 + (H3680 = 0))*(I3680 + (I3680 = 0))</f>
        <v>13.5</v>
      </c>
      <c r="K3680" s="20"/>
      <c r="L3680" s="20"/>
      <c r="M3680" s="48"/>
    </row>
    <row r="3681" spans="1:13" x14ac:dyDescent="0.25">
      <c r="A3681" s="20"/>
      <c r="B3681" s="20"/>
      <c r="C3681" s="20"/>
      <c r="D3681" s="23"/>
      <c r="E3681" s="18" t="s">
        <v>882</v>
      </c>
      <c r="F3681" s="24">
        <v>1</v>
      </c>
      <c r="G3681" s="25">
        <v>21.7</v>
      </c>
      <c r="H3681" s="25">
        <v>0</v>
      </c>
      <c r="I3681" s="25">
        <v>0</v>
      </c>
      <c r="J3681" s="22">
        <f>OR(F3681&lt;&gt;0,G3681&lt;&gt;0,H3681&lt;&gt;0,I3681&lt;&gt;0)*(F3681 + (F3681 = 0))*(G3681 + (G3681 = 0))*(H3681 + (H3681 = 0))*(I3681 + (I3681 = 0))</f>
        <v>21.7</v>
      </c>
      <c r="K3681" s="20"/>
      <c r="L3681" s="20"/>
      <c r="M3681" s="48"/>
    </row>
    <row r="3682" spans="1:13" x14ac:dyDescent="0.25">
      <c r="A3682" s="20"/>
      <c r="B3682" s="20"/>
      <c r="C3682" s="20"/>
      <c r="D3682" s="23"/>
      <c r="E3682" s="20"/>
      <c r="F3682" s="20"/>
      <c r="G3682" s="20"/>
      <c r="H3682" s="20"/>
      <c r="I3682" s="20"/>
      <c r="J3682" s="26" t="s">
        <v>413</v>
      </c>
      <c r="K3682" s="27">
        <f>SUM(J3679:J3681)</f>
        <v>35.200000000000003</v>
      </c>
      <c r="L3682" s="25">
        <v>10.55</v>
      </c>
      <c r="M3682" s="49">
        <f>ROUND(K3682*L3682,2)</f>
        <v>371.36</v>
      </c>
    </row>
    <row r="3683" spans="1:13" x14ac:dyDescent="0.25">
      <c r="A3683" s="29"/>
      <c r="B3683" s="29"/>
      <c r="C3683" s="29"/>
      <c r="D3683" s="30"/>
      <c r="E3683" s="29"/>
      <c r="F3683" s="29"/>
      <c r="G3683" s="29"/>
      <c r="H3683" s="29"/>
      <c r="I3683" s="29"/>
      <c r="J3683" s="29"/>
      <c r="K3683" s="29"/>
      <c r="L3683" s="29"/>
      <c r="M3683" s="50"/>
    </row>
    <row r="3684" spans="1:13" x14ac:dyDescent="0.25">
      <c r="A3684" s="17" t="s">
        <v>28</v>
      </c>
      <c r="B3684" s="18" t="s">
        <v>21</v>
      </c>
      <c r="C3684" s="18" t="s">
        <v>29</v>
      </c>
      <c r="D3684" s="19" t="s">
        <v>30</v>
      </c>
      <c r="E3684" s="20"/>
      <c r="F3684" s="20"/>
      <c r="G3684" s="20"/>
      <c r="H3684" s="20"/>
      <c r="I3684" s="20"/>
      <c r="J3684" s="20"/>
      <c r="K3684" s="21">
        <f>K3690</f>
        <v>41.8</v>
      </c>
      <c r="L3684" s="22">
        <f>L3690</f>
        <v>29.99</v>
      </c>
      <c r="M3684" s="47">
        <f>M3690</f>
        <v>1253.58</v>
      </c>
    </row>
    <row r="3685" spans="1:13" ht="45" x14ac:dyDescent="0.25">
      <c r="A3685" s="20"/>
      <c r="B3685" s="20"/>
      <c r="C3685" s="20"/>
      <c r="D3685" s="19" t="s">
        <v>31</v>
      </c>
      <c r="E3685" s="20"/>
      <c r="F3685" s="20"/>
      <c r="G3685" s="20"/>
      <c r="H3685" s="20"/>
      <c r="I3685" s="20"/>
      <c r="J3685" s="20"/>
      <c r="K3685" s="20"/>
      <c r="L3685" s="20"/>
      <c r="M3685" s="48"/>
    </row>
    <row r="3686" spans="1:13" x14ac:dyDescent="0.25">
      <c r="A3686" s="20"/>
      <c r="B3686" s="20"/>
      <c r="C3686" s="20"/>
      <c r="D3686" s="23"/>
      <c r="E3686" s="18" t="s">
        <v>32</v>
      </c>
      <c r="F3686" s="24"/>
      <c r="G3686" s="25"/>
      <c r="H3686" s="25"/>
      <c r="I3686" s="25"/>
      <c r="J3686" s="22">
        <f>OR(F3686&lt;&gt;0,G3686&lt;&gt;0,H3686&lt;&gt;0,I3686&lt;&gt;0)*(F3686 + (F3686 = 0))*(G3686 + (G3686 = 0))*(H3686 + (H3686 = 0))*(I3686 + (I3686 = 0))</f>
        <v>0</v>
      </c>
      <c r="K3686" s="20"/>
      <c r="L3686" s="20"/>
      <c r="M3686" s="48"/>
    </row>
    <row r="3687" spans="1:13" x14ac:dyDescent="0.25">
      <c r="A3687" s="20"/>
      <c r="B3687" s="20"/>
      <c r="C3687" s="20"/>
      <c r="D3687" s="23"/>
      <c r="E3687" s="18" t="s">
        <v>881</v>
      </c>
      <c r="F3687" s="24">
        <v>1</v>
      </c>
      <c r="G3687" s="25">
        <v>13.5</v>
      </c>
      <c r="H3687" s="25">
        <v>0</v>
      </c>
      <c r="I3687" s="25">
        <v>0</v>
      </c>
      <c r="J3687" s="22">
        <f>OR(F3687&lt;&gt;0,G3687&lt;&gt;0,H3687&lt;&gt;0,I3687&lt;&gt;0)*(F3687 + (F3687 = 0))*(G3687 + (G3687 = 0))*(H3687 + (H3687 = 0))*(I3687 + (I3687 = 0))</f>
        <v>13.5</v>
      </c>
      <c r="K3687" s="20"/>
      <c r="L3687" s="20"/>
      <c r="M3687" s="48"/>
    </row>
    <row r="3688" spans="1:13" x14ac:dyDescent="0.25">
      <c r="A3688" s="20"/>
      <c r="B3688" s="20"/>
      <c r="C3688" s="20"/>
      <c r="D3688" s="23"/>
      <c r="E3688" s="18" t="s">
        <v>883</v>
      </c>
      <c r="F3688" s="24">
        <v>1</v>
      </c>
      <c r="G3688" s="25">
        <v>6.6</v>
      </c>
      <c r="H3688" s="25">
        <v>0</v>
      </c>
      <c r="I3688" s="25">
        <v>0</v>
      </c>
      <c r="J3688" s="22">
        <f>OR(F3688&lt;&gt;0,G3688&lt;&gt;0,H3688&lt;&gt;0,I3688&lt;&gt;0)*(F3688 + (F3688 = 0))*(G3688 + (G3688 = 0))*(H3688 + (H3688 = 0))*(I3688 + (I3688 = 0))</f>
        <v>6.6</v>
      </c>
      <c r="K3688" s="20"/>
      <c r="L3688" s="20"/>
      <c r="M3688" s="48"/>
    </row>
    <row r="3689" spans="1:13" x14ac:dyDescent="0.25">
      <c r="A3689" s="20"/>
      <c r="B3689" s="20"/>
      <c r="C3689" s="20"/>
      <c r="D3689" s="23"/>
      <c r="E3689" s="18" t="s">
        <v>882</v>
      </c>
      <c r="F3689" s="24">
        <v>1</v>
      </c>
      <c r="G3689" s="25">
        <v>21.7</v>
      </c>
      <c r="H3689" s="25">
        <v>0</v>
      </c>
      <c r="I3689" s="25">
        <v>0</v>
      </c>
      <c r="J3689" s="22">
        <f>OR(F3689&lt;&gt;0,G3689&lt;&gt;0,H3689&lt;&gt;0,I3689&lt;&gt;0)*(F3689 + (F3689 = 0))*(G3689 + (G3689 = 0))*(H3689 + (H3689 = 0))*(I3689 + (I3689 = 0))</f>
        <v>21.7</v>
      </c>
      <c r="K3689" s="20"/>
      <c r="L3689" s="20"/>
      <c r="M3689" s="48"/>
    </row>
    <row r="3690" spans="1:13" x14ac:dyDescent="0.25">
      <c r="A3690" s="20"/>
      <c r="B3690" s="20"/>
      <c r="C3690" s="20"/>
      <c r="D3690" s="23"/>
      <c r="E3690" s="20"/>
      <c r="F3690" s="20"/>
      <c r="G3690" s="20"/>
      <c r="H3690" s="20"/>
      <c r="I3690" s="20"/>
      <c r="J3690" s="26" t="s">
        <v>33</v>
      </c>
      <c r="K3690" s="27">
        <f>SUM(J3686:J3689)</f>
        <v>41.8</v>
      </c>
      <c r="L3690" s="25">
        <v>29.99</v>
      </c>
      <c r="M3690" s="49">
        <f>ROUND(K3690*L3690,2)</f>
        <v>1253.58</v>
      </c>
    </row>
    <row r="3691" spans="1:13" x14ac:dyDescent="0.25">
      <c r="A3691" s="29"/>
      <c r="B3691" s="29"/>
      <c r="C3691" s="29"/>
      <c r="D3691" s="30"/>
      <c r="E3691" s="29"/>
      <c r="F3691" s="29"/>
      <c r="G3691" s="29"/>
      <c r="H3691" s="29"/>
      <c r="I3691" s="29"/>
      <c r="J3691" s="29"/>
      <c r="K3691" s="29"/>
      <c r="L3691" s="29"/>
      <c r="M3691" s="50"/>
    </row>
    <row r="3692" spans="1:13" x14ac:dyDescent="0.25">
      <c r="A3692" s="17" t="s">
        <v>471</v>
      </c>
      <c r="B3692" s="18" t="s">
        <v>21</v>
      </c>
      <c r="C3692" s="18" t="s">
        <v>113</v>
      </c>
      <c r="D3692" s="19" t="s">
        <v>472</v>
      </c>
      <c r="E3692" s="20"/>
      <c r="F3692" s="20"/>
      <c r="G3692" s="20"/>
      <c r="H3692" s="20"/>
      <c r="I3692" s="20"/>
      <c r="J3692" s="20"/>
      <c r="K3692" s="21">
        <f>K3695</f>
        <v>2</v>
      </c>
      <c r="L3692" s="22">
        <f>L3695</f>
        <v>20</v>
      </c>
      <c r="M3692" s="47">
        <f>M3695</f>
        <v>40</v>
      </c>
    </row>
    <row r="3693" spans="1:13" ht="22.5" x14ac:dyDescent="0.25">
      <c r="A3693" s="20"/>
      <c r="B3693" s="20"/>
      <c r="C3693" s="20"/>
      <c r="D3693" s="19" t="s">
        <v>473</v>
      </c>
      <c r="E3693" s="20"/>
      <c r="F3693" s="20"/>
      <c r="G3693" s="20"/>
      <c r="H3693" s="20"/>
      <c r="I3693" s="20"/>
      <c r="J3693" s="20"/>
      <c r="K3693" s="20"/>
      <c r="L3693" s="20"/>
      <c r="M3693" s="48"/>
    </row>
    <row r="3694" spans="1:13" x14ac:dyDescent="0.25">
      <c r="A3694" s="20"/>
      <c r="B3694" s="20"/>
      <c r="C3694" s="20"/>
      <c r="D3694" s="23"/>
      <c r="E3694" s="18" t="s">
        <v>42</v>
      </c>
      <c r="F3694" s="24">
        <v>2</v>
      </c>
      <c r="G3694" s="25">
        <v>0</v>
      </c>
      <c r="H3694" s="25">
        <v>0</v>
      </c>
      <c r="I3694" s="25">
        <v>0</v>
      </c>
      <c r="J3694" s="22">
        <f>OR(F3694&lt;&gt;0,G3694&lt;&gt;0,H3694&lt;&gt;0,I3694&lt;&gt;0)*(F3694 + (F3694 = 0))*(G3694 + (G3694 = 0))*(H3694 + (H3694 = 0))*(I3694 + (I3694 = 0))</f>
        <v>2</v>
      </c>
      <c r="K3694" s="20"/>
      <c r="L3694" s="20"/>
      <c r="M3694" s="48"/>
    </row>
    <row r="3695" spans="1:13" x14ac:dyDescent="0.25">
      <c r="A3695" s="20"/>
      <c r="B3695" s="20"/>
      <c r="C3695" s="20"/>
      <c r="D3695" s="23"/>
      <c r="E3695" s="20"/>
      <c r="F3695" s="20"/>
      <c r="G3695" s="20"/>
      <c r="H3695" s="20"/>
      <c r="I3695" s="20"/>
      <c r="J3695" s="26" t="s">
        <v>475</v>
      </c>
      <c r="K3695" s="27">
        <f>J3694</f>
        <v>2</v>
      </c>
      <c r="L3695" s="25">
        <v>20</v>
      </c>
      <c r="M3695" s="49">
        <f>ROUND(K3695*L3695,2)</f>
        <v>40</v>
      </c>
    </row>
    <row r="3696" spans="1:13" x14ac:dyDescent="0.25">
      <c r="A3696" s="29"/>
      <c r="B3696" s="29"/>
      <c r="C3696" s="29"/>
      <c r="D3696" s="30"/>
      <c r="E3696" s="29"/>
      <c r="F3696" s="29"/>
      <c r="G3696" s="29"/>
      <c r="H3696" s="29"/>
      <c r="I3696" s="29"/>
      <c r="J3696" s="29"/>
      <c r="K3696" s="29"/>
      <c r="L3696" s="29"/>
      <c r="M3696" s="50"/>
    </row>
    <row r="3697" spans="1:13" x14ac:dyDescent="0.25">
      <c r="A3697" s="17" t="s">
        <v>187</v>
      </c>
      <c r="B3697" s="18" t="s">
        <v>21</v>
      </c>
      <c r="C3697" s="18" t="s">
        <v>64</v>
      </c>
      <c r="D3697" s="19" t="s">
        <v>188</v>
      </c>
      <c r="E3697" s="20"/>
      <c r="F3697" s="20"/>
      <c r="G3697" s="20"/>
      <c r="H3697" s="20"/>
      <c r="I3697" s="20"/>
      <c r="J3697" s="20"/>
      <c r="K3697" s="21">
        <f>K3700</f>
        <v>3</v>
      </c>
      <c r="L3697" s="22">
        <f>L3700</f>
        <v>114.25</v>
      </c>
      <c r="M3697" s="47">
        <f>M3700</f>
        <v>342.75</v>
      </c>
    </row>
    <row r="3698" spans="1:13" ht="67.5" x14ac:dyDescent="0.25">
      <c r="A3698" s="20"/>
      <c r="B3698" s="20"/>
      <c r="C3698" s="20"/>
      <c r="D3698" s="19" t="s">
        <v>189</v>
      </c>
      <c r="E3698" s="20"/>
      <c r="F3698" s="20"/>
      <c r="G3698" s="20"/>
      <c r="H3698" s="20"/>
      <c r="I3698" s="20"/>
      <c r="J3698" s="20"/>
      <c r="K3698" s="20"/>
      <c r="L3698" s="20"/>
      <c r="M3698" s="48"/>
    </row>
    <row r="3699" spans="1:13" x14ac:dyDescent="0.25">
      <c r="A3699" s="20"/>
      <c r="B3699" s="20"/>
      <c r="C3699" s="20"/>
      <c r="D3699" s="23"/>
      <c r="E3699" s="18" t="s">
        <v>280</v>
      </c>
      <c r="F3699" s="24">
        <v>3</v>
      </c>
      <c r="G3699" s="25">
        <v>0</v>
      </c>
      <c r="H3699" s="25">
        <v>0</v>
      </c>
      <c r="I3699" s="25">
        <v>0</v>
      </c>
      <c r="J3699" s="22">
        <f>OR(F3699&lt;&gt;0,G3699&lt;&gt;0,H3699&lt;&gt;0,I3699&lt;&gt;0)*(F3699 + (F3699 = 0))*(G3699 + (G3699 = 0))*(H3699 + (H3699 = 0))*(I3699 + (I3699 = 0))</f>
        <v>3</v>
      </c>
      <c r="K3699" s="20"/>
      <c r="L3699" s="20"/>
      <c r="M3699" s="48"/>
    </row>
    <row r="3700" spans="1:13" x14ac:dyDescent="0.25">
      <c r="A3700" s="20"/>
      <c r="B3700" s="20"/>
      <c r="C3700" s="20"/>
      <c r="D3700" s="23"/>
      <c r="E3700" s="20"/>
      <c r="F3700" s="20"/>
      <c r="G3700" s="20"/>
      <c r="H3700" s="20"/>
      <c r="I3700" s="20"/>
      <c r="J3700" s="26" t="s">
        <v>190</v>
      </c>
      <c r="K3700" s="27">
        <f>J3699</f>
        <v>3</v>
      </c>
      <c r="L3700" s="25">
        <v>114.25</v>
      </c>
      <c r="M3700" s="49">
        <f>ROUND(K3700*L3700,2)</f>
        <v>342.75</v>
      </c>
    </row>
    <row r="3701" spans="1:13" x14ac:dyDescent="0.25">
      <c r="A3701" s="29"/>
      <c r="B3701" s="29"/>
      <c r="C3701" s="29"/>
      <c r="D3701" s="30"/>
      <c r="E3701" s="29"/>
      <c r="F3701" s="29"/>
      <c r="G3701" s="29"/>
      <c r="H3701" s="29"/>
      <c r="I3701" s="29"/>
      <c r="J3701" s="29"/>
      <c r="K3701" s="29"/>
      <c r="L3701" s="29"/>
      <c r="M3701" s="50"/>
    </row>
    <row r="3702" spans="1:13" x14ac:dyDescent="0.25">
      <c r="A3702" s="17" t="s">
        <v>39</v>
      </c>
      <c r="B3702" s="18" t="s">
        <v>21</v>
      </c>
      <c r="C3702" s="18" t="s">
        <v>29</v>
      </c>
      <c r="D3702" s="19" t="s">
        <v>40</v>
      </c>
      <c r="E3702" s="20"/>
      <c r="F3702" s="20"/>
      <c r="G3702" s="20"/>
      <c r="H3702" s="20"/>
      <c r="I3702" s="20"/>
      <c r="J3702" s="20"/>
      <c r="K3702" s="21">
        <f>K3705</f>
        <v>3.2</v>
      </c>
      <c r="L3702" s="22">
        <f>L3705</f>
        <v>41.15</v>
      </c>
      <c r="M3702" s="47">
        <f>M3705</f>
        <v>131.68</v>
      </c>
    </row>
    <row r="3703" spans="1:13" ht="45" x14ac:dyDescent="0.25">
      <c r="A3703" s="20"/>
      <c r="B3703" s="20"/>
      <c r="C3703" s="20"/>
      <c r="D3703" s="19" t="s">
        <v>41</v>
      </c>
      <c r="E3703" s="20"/>
      <c r="F3703" s="20"/>
      <c r="G3703" s="20"/>
      <c r="H3703" s="20"/>
      <c r="I3703" s="20"/>
      <c r="J3703" s="20"/>
      <c r="K3703" s="20"/>
      <c r="L3703" s="20"/>
      <c r="M3703" s="48"/>
    </row>
    <row r="3704" spans="1:13" x14ac:dyDescent="0.25">
      <c r="A3704" s="20"/>
      <c r="B3704" s="20"/>
      <c r="C3704" s="20"/>
      <c r="D3704" s="23"/>
      <c r="E3704" s="18" t="s">
        <v>71</v>
      </c>
      <c r="F3704" s="24">
        <v>1</v>
      </c>
      <c r="G3704" s="25">
        <v>3.2</v>
      </c>
      <c r="H3704" s="25">
        <v>0</v>
      </c>
      <c r="I3704" s="25">
        <v>0</v>
      </c>
      <c r="J3704" s="22">
        <f>OR(F3704&lt;&gt;0,G3704&lt;&gt;0,H3704&lt;&gt;0,I3704&lt;&gt;0)*(F3704 + (F3704 = 0))*(G3704 + (G3704 = 0))*(H3704 + (H3704 = 0))*(I3704 + (I3704 = 0))</f>
        <v>3.2</v>
      </c>
      <c r="K3704" s="20"/>
      <c r="L3704" s="20"/>
      <c r="M3704" s="48"/>
    </row>
    <row r="3705" spans="1:13" x14ac:dyDescent="0.25">
      <c r="A3705" s="20"/>
      <c r="B3705" s="20"/>
      <c r="C3705" s="20"/>
      <c r="D3705" s="23"/>
      <c r="E3705" s="20"/>
      <c r="F3705" s="20"/>
      <c r="G3705" s="20"/>
      <c r="H3705" s="20"/>
      <c r="I3705" s="20"/>
      <c r="J3705" s="26" t="s">
        <v>48</v>
      </c>
      <c r="K3705" s="27">
        <f>J3704</f>
        <v>3.2</v>
      </c>
      <c r="L3705" s="25">
        <v>41.15</v>
      </c>
      <c r="M3705" s="49">
        <f>ROUND(K3705*L3705,2)</f>
        <v>131.68</v>
      </c>
    </row>
    <row r="3706" spans="1:13" x14ac:dyDescent="0.25">
      <c r="A3706" s="29"/>
      <c r="B3706" s="29"/>
      <c r="C3706" s="29"/>
      <c r="D3706" s="30"/>
      <c r="E3706" s="29"/>
      <c r="F3706" s="29"/>
      <c r="G3706" s="29"/>
      <c r="H3706" s="29"/>
      <c r="I3706" s="29"/>
      <c r="J3706" s="29"/>
      <c r="K3706" s="29"/>
      <c r="L3706" s="29"/>
      <c r="M3706" s="50"/>
    </row>
    <row r="3707" spans="1:13" x14ac:dyDescent="0.25">
      <c r="A3707" s="17" t="s">
        <v>53</v>
      </c>
      <c r="B3707" s="18" t="s">
        <v>21</v>
      </c>
      <c r="C3707" s="18" t="s">
        <v>22</v>
      </c>
      <c r="D3707" s="19" t="s">
        <v>54</v>
      </c>
      <c r="E3707" s="20"/>
      <c r="F3707" s="20"/>
      <c r="G3707" s="20"/>
      <c r="H3707" s="20"/>
      <c r="I3707" s="20"/>
      <c r="J3707" s="20"/>
      <c r="K3707" s="21">
        <f>K3712</f>
        <v>10.77</v>
      </c>
      <c r="L3707" s="22">
        <f>L3712</f>
        <v>19.54</v>
      </c>
      <c r="M3707" s="47">
        <f>M3712</f>
        <v>210.45</v>
      </c>
    </row>
    <row r="3708" spans="1:13" ht="45" x14ac:dyDescent="0.25">
      <c r="A3708" s="20"/>
      <c r="B3708" s="20"/>
      <c r="C3708" s="20"/>
      <c r="D3708" s="19" t="s">
        <v>55</v>
      </c>
      <c r="E3708" s="20"/>
      <c r="F3708" s="20"/>
      <c r="G3708" s="20"/>
      <c r="H3708" s="20"/>
      <c r="I3708" s="20"/>
      <c r="J3708" s="20"/>
      <c r="K3708" s="20"/>
      <c r="L3708" s="20"/>
      <c r="M3708" s="48"/>
    </row>
    <row r="3709" spans="1:13" x14ac:dyDescent="0.25">
      <c r="A3709" s="20"/>
      <c r="B3709" s="20"/>
      <c r="C3709" s="20"/>
      <c r="D3709" s="23"/>
      <c r="E3709" s="18" t="s">
        <v>71</v>
      </c>
      <c r="F3709" s="24"/>
      <c r="G3709" s="25"/>
      <c r="H3709" s="25"/>
      <c r="I3709" s="25"/>
      <c r="J3709" s="22">
        <f>OR(F3709&lt;&gt;0,G3709&lt;&gt;0,H3709&lt;&gt;0,I3709&lt;&gt;0)*(F3709 + (F3709 = 0))*(G3709 + (G3709 = 0))*(H3709 + (H3709 = 0))*(I3709 + (I3709 = 0))</f>
        <v>0</v>
      </c>
      <c r="K3709" s="20"/>
      <c r="L3709" s="20"/>
      <c r="M3709" s="48"/>
    </row>
    <row r="3710" spans="1:13" x14ac:dyDescent="0.25">
      <c r="A3710" s="20"/>
      <c r="B3710" s="20"/>
      <c r="C3710" s="20"/>
      <c r="D3710" s="23"/>
      <c r="E3710" s="18" t="s">
        <v>755</v>
      </c>
      <c r="F3710" s="24">
        <v>1</v>
      </c>
      <c r="G3710" s="25">
        <v>2.1</v>
      </c>
      <c r="H3710" s="25">
        <v>4.6500000000000004</v>
      </c>
      <c r="I3710" s="25">
        <v>0</v>
      </c>
      <c r="J3710" s="22">
        <f>OR(F3710&lt;&gt;0,G3710&lt;&gt;0,H3710&lt;&gt;0,I3710&lt;&gt;0)*(F3710 + (F3710 = 0))*(G3710 + (G3710 = 0))*(H3710 + (H3710 = 0))*(I3710 + (I3710 = 0))</f>
        <v>9.77</v>
      </c>
      <c r="K3710" s="20"/>
      <c r="L3710" s="20"/>
      <c r="M3710" s="48"/>
    </row>
    <row r="3711" spans="1:13" x14ac:dyDescent="0.25">
      <c r="A3711" s="20"/>
      <c r="B3711" s="20"/>
      <c r="C3711" s="20"/>
      <c r="D3711" s="23"/>
      <c r="E3711" s="18" t="s">
        <v>884</v>
      </c>
      <c r="F3711" s="24">
        <v>1</v>
      </c>
      <c r="G3711" s="25">
        <v>1</v>
      </c>
      <c r="H3711" s="25">
        <v>0</v>
      </c>
      <c r="I3711" s="25">
        <v>0</v>
      </c>
      <c r="J3711" s="22">
        <f>OR(F3711&lt;&gt;0,G3711&lt;&gt;0,H3711&lt;&gt;0,I3711&lt;&gt;0)*(F3711 + (F3711 = 0))*(G3711 + (G3711 = 0))*(H3711 + (H3711 = 0))*(I3711 + (I3711 = 0))</f>
        <v>1</v>
      </c>
      <c r="K3711" s="20"/>
      <c r="L3711" s="20"/>
      <c r="M3711" s="48"/>
    </row>
    <row r="3712" spans="1:13" x14ac:dyDescent="0.25">
      <c r="A3712" s="20"/>
      <c r="B3712" s="20"/>
      <c r="C3712" s="20"/>
      <c r="D3712" s="23"/>
      <c r="E3712" s="20"/>
      <c r="F3712" s="20"/>
      <c r="G3712" s="20"/>
      <c r="H3712" s="20"/>
      <c r="I3712" s="20"/>
      <c r="J3712" s="26" t="s">
        <v>57</v>
      </c>
      <c r="K3712" s="27">
        <f>SUM(J3709:J3711)</f>
        <v>10.77</v>
      </c>
      <c r="L3712" s="25">
        <v>19.54</v>
      </c>
      <c r="M3712" s="49">
        <f>ROUND(K3712*L3712,2)</f>
        <v>210.45</v>
      </c>
    </row>
    <row r="3713" spans="1:13" x14ac:dyDescent="0.25">
      <c r="A3713" s="29"/>
      <c r="B3713" s="29"/>
      <c r="C3713" s="29"/>
      <c r="D3713" s="30"/>
      <c r="E3713" s="29"/>
      <c r="F3713" s="29"/>
      <c r="G3713" s="29"/>
      <c r="H3713" s="29"/>
      <c r="I3713" s="29"/>
      <c r="J3713" s="29"/>
      <c r="K3713" s="29"/>
      <c r="L3713" s="29"/>
      <c r="M3713" s="50"/>
    </row>
    <row r="3714" spans="1:13" x14ac:dyDescent="0.25">
      <c r="A3714" s="17" t="s">
        <v>63</v>
      </c>
      <c r="B3714" s="18" t="s">
        <v>21</v>
      </c>
      <c r="C3714" s="18" t="s">
        <v>64</v>
      </c>
      <c r="D3714" s="19" t="s">
        <v>65</v>
      </c>
      <c r="E3714" s="20"/>
      <c r="F3714" s="20"/>
      <c r="G3714" s="20"/>
      <c r="H3714" s="20"/>
      <c r="I3714" s="20"/>
      <c r="J3714" s="20"/>
      <c r="K3714" s="21">
        <f>K3717</f>
        <v>2</v>
      </c>
      <c r="L3714" s="22">
        <f>L3717</f>
        <v>49.5</v>
      </c>
      <c r="M3714" s="47">
        <f>M3717</f>
        <v>99</v>
      </c>
    </row>
    <row r="3715" spans="1:13" ht="33.75" x14ac:dyDescent="0.25">
      <c r="A3715" s="20"/>
      <c r="B3715" s="20"/>
      <c r="C3715" s="20"/>
      <c r="D3715" s="19" t="s">
        <v>66</v>
      </c>
      <c r="E3715" s="20"/>
      <c r="F3715" s="20"/>
      <c r="G3715" s="20"/>
      <c r="H3715" s="20"/>
      <c r="I3715" s="20"/>
      <c r="J3715" s="20"/>
      <c r="K3715" s="20"/>
      <c r="L3715" s="20"/>
      <c r="M3715" s="48"/>
    </row>
    <row r="3716" spans="1:13" x14ac:dyDescent="0.25">
      <c r="A3716" s="20"/>
      <c r="B3716" s="20"/>
      <c r="C3716" s="20"/>
      <c r="D3716" s="23"/>
      <c r="E3716" s="18" t="s">
        <v>71</v>
      </c>
      <c r="F3716" s="24">
        <v>2</v>
      </c>
      <c r="G3716" s="25">
        <v>0</v>
      </c>
      <c r="H3716" s="25">
        <v>0</v>
      </c>
      <c r="I3716" s="25">
        <v>0</v>
      </c>
      <c r="J3716" s="22">
        <f>OR(F3716&lt;&gt;0,G3716&lt;&gt;0,H3716&lt;&gt;0,I3716&lt;&gt;0)*(F3716 + (F3716 = 0))*(G3716 + (G3716 = 0))*(H3716 + (H3716 = 0))*(I3716 + (I3716 = 0))</f>
        <v>2</v>
      </c>
      <c r="K3716" s="20"/>
      <c r="L3716" s="20"/>
      <c r="M3716" s="48"/>
    </row>
    <row r="3717" spans="1:13" x14ac:dyDescent="0.25">
      <c r="A3717" s="20"/>
      <c r="B3717" s="20"/>
      <c r="C3717" s="20"/>
      <c r="D3717" s="23"/>
      <c r="E3717" s="20"/>
      <c r="F3717" s="20"/>
      <c r="G3717" s="20"/>
      <c r="H3717" s="20"/>
      <c r="I3717" s="20"/>
      <c r="J3717" s="26" t="s">
        <v>67</v>
      </c>
      <c r="K3717" s="27">
        <f>J3716</f>
        <v>2</v>
      </c>
      <c r="L3717" s="25">
        <v>49.5</v>
      </c>
      <c r="M3717" s="49">
        <f>ROUND(K3717*L3717,2)</f>
        <v>99</v>
      </c>
    </row>
    <row r="3718" spans="1:13" x14ac:dyDescent="0.25">
      <c r="A3718" s="29"/>
      <c r="B3718" s="29"/>
      <c r="C3718" s="29"/>
      <c r="D3718" s="30"/>
      <c r="E3718" s="29"/>
      <c r="F3718" s="29"/>
      <c r="G3718" s="29"/>
      <c r="H3718" s="29"/>
      <c r="I3718" s="29"/>
      <c r="J3718" s="29"/>
      <c r="K3718" s="29"/>
      <c r="L3718" s="29"/>
      <c r="M3718" s="50"/>
    </row>
    <row r="3719" spans="1:13" x14ac:dyDescent="0.25">
      <c r="A3719" s="17" t="s">
        <v>58</v>
      </c>
      <c r="B3719" s="18" t="s">
        <v>21</v>
      </c>
      <c r="C3719" s="18" t="s">
        <v>59</v>
      </c>
      <c r="D3719" s="19" t="s">
        <v>60</v>
      </c>
      <c r="E3719" s="20"/>
      <c r="F3719" s="20"/>
      <c r="G3719" s="20"/>
      <c r="H3719" s="20"/>
      <c r="I3719" s="20"/>
      <c r="J3719" s="20"/>
      <c r="K3719" s="21">
        <f>K3722</f>
        <v>0.62</v>
      </c>
      <c r="L3719" s="22">
        <f>L3722</f>
        <v>204.11</v>
      </c>
      <c r="M3719" s="47">
        <f>M3722</f>
        <v>126.55</v>
      </c>
    </row>
    <row r="3720" spans="1:13" ht="56.25" x14ac:dyDescent="0.25">
      <c r="A3720" s="20"/>
      <c r="B3720" s="20"/>
      <c r="C3720" s="20"/>
      <c r="D3720" s="19" t="s">
        <v>61</v>
      </c>
      <c r="E3720" s="20"/>
      <c r="F3720" s="20"/>
      <c r="G3720" s="20"/>
      <c r="H3720" s="20"/>
      <c r="I3720" s="20"/>
      <c r="J3720" s="20"/>
      <c r="K3720" s="20"/>
      <c r="L3720" s="20"/>
      <c r="M3720" s="48"/>
    </row>
    <row r="3721" spans="1:13" x14ac:dyDescent="0.25">
      <c r="A3721" s="20"/>
      <c r="B3721" s="20"/>
      <c r="C3721" s="20"/>
      <c r="D3721" s="23"/>
      <c r="E3721" s="18" t="s">
        <v>71</v>
      </c>
      <c r="F3721" s="24">
        <v>1</v>
      </c>
      <c r="G3721" s="25">
        <v>1.1000000000000001</v>
      </c>
      <c r="H3721" s="25">
        <v>0.56000000000000005</v>
      </c>
      <c r="I3721" s="25">
        <v>0</v>
      </c>
      <c r="J3721" s="22">
        <f>OR(F3721&lt;&gt;0,G3721&lt;&gt;0,H3721&lt;&gt;0,I3721&lt;&gt;0)*(F3721 + (F3721 = 0))*(G3721 + (G3721 = 0))*(H3721 + (H3721 = 0))*(I3721 + (I3721 = 0))</f>
        <v>0.62</v>
      </c>
      <c r="K3721" s="20"/>
      <c r="L3721" s="20"/>
      <c r="M3721" s="48"/>
    </row>
    <row r="3722" spans="1:13" x14ac:dyDescent="0.25">
      <c r="A3722" s="20"/>
      <c r="B3722" s="20"/>
      <c r="C3722" s="20"/>
      <c r="D3722" s="23"/>
      <c r="E3722" s="20"/>
      <c r="F3722" s="20"/>
      <c r="G3722" s="20"/>
      <c r="H3722" s="20"/>
      <c r="I3722" s="20"/>
      <c r="J3722" s="26" t="s">
        <v>62</v>
      </c>
      <c r="K3722" s="27">
        <f>J3721</f>
        <v>0.62</v>
      </c>
      <c r="L3722" s="25">
        <v>204.11</v>
      </c>
      <c r="M3722" s="49">
        <f>ROUND(K3722*L3722,2)</f>
        <v>126.55</v>
      </c>
    </row>
    <row r="3723" spans="1:13" x14ac:dyDescent="0.25">
      <c r="A3723" s="29"/>
      <c r="B3723" s="29"/>
      <c r="C3723" s="29"/>
      <c r="D3723" s="30"/>
      <c r="E3723" s="29"/>
      <c r="F3723" s="29"/>
      <c r="G3723" s="29"/>
      <c r="H3723" s="29"/>
      <c r="I3723" s="29"/>
      <c r="J3723" s="29"/>
      <c r="K3723" s="29"/>
      <c r="L3723" s="29"/>
      <c r="M3723" s="50"/>
    </row>
    <row r="3724" spans="1:13" x14ac:dyDescent="0.25">
      <c r="A3724" s="17" t="s">
        <v>49</v>
      </c>
      <c r="B3724" s="18" t="s">
        <v>21</v>
      </c>
      <c r="C3724" s="18" t="s">
        <v>29</v>
      </c>
      <c r="D3724" s="19" t="s">
        <v>50</v>
      </c>
      <c r="E3724" s="20"/>
      <c r="F3724" s="20"/>
      <c r="G3724" s="20"/>
      <c r="H3724" s="20"/>
      <c r="I3724" s="20"/>
      <c r="J3724" s="20"/>
      <c r="K3724" s="21">
        <f>K3727</f>
        <v>3.2</v>
      </c>
      <c r="L3724" s="22">
        <f>L3727</f>
        <v>217.15</v>
      </c>
      <c r="M3724" s="47">
        <f>M3727</f>
        <v>694.88</v>
      </c>
    </row>
    <row r="3725" spans="1:13" ht="45" x14ac:dyDescent="0.25">
      <c r="A3725" s="20"/>
      <c r="B3725" s="20"/>
      <c r="C3725" s="20"/>
      <c r="D3725" s="19" t="s">
        <v>51</v>
      </c>
      <c r="E3725" s="20"/>
      <c r="F3725" s="20"/>
      <c r="G3725" s="20"/>
      <c r="H3725" s="20"/>
      <c r="I3725" s="20"/>
      <c r="J3725" s="20"/>
      <c r="K3725" s="20"/>
      <c r="L3725" s="20"/>
      <c r="M3725" s="48"/>
    </row>
    <row r="3726" spans="1:13" x14ac:dyDescent="0.25">
      <c r="A3726" s="20"/>
      <c r="B3726" s="20"/>
      <c r="C3726" s="20"/>
      <c r="D3726" s="23"/>
      <c r="E3726" s="18" t="s">
        <v>71</v>
      </c>
      <c r="F3726" s="24">
        <v>1</v>
      </c>
      <c r="G3726" s="25">
        <v>3.2</v>
      </c>
      <c r="H3726" s="25">
        <v>0</v>
      </c>
      <c r="I3726" s="25">
        <v>0</v>
      </c>
      <c r="J3726" s="22">
        <f>OR(F3726&lt;&gt;0,G3726&lt;&gt;0,H3726&lt;&gt;0,I3726&lt;&gt;0)*(F3726 + (F3726 = 0))*(G3726 + (G3726 = 0))*(H3726 + (H3726 = 0))*(I3726 + (I3726 = 0))</f>
        <v>3.2</v>
      </c>
      <c r="K3726" s="20"/>
      <c r="L3726" s="20"/>
      <c r="M3726" s="48"/>
    </row>
    <row r="3727" spans="1:13" x14ac:dyDescent="0.25">
      <c r="A3727" s="20"/>
      <c r="B3727" s="20"/>
      <c r="C3727" s="20"/>
      <c r="D3727" s="23"/>
      <c r="E3727" s="20"/>
      <c r="F3727" s="20"/>
      <c r="G3727" s="20"/>
      <c r="H3727" s="20"/>
      <c r="I3727" s="20"/>
      <c r="J3727" s="26" t="s">
        <v>52</v>
      </c>
      <c r="K3727" s="27">
        <f>J3726</f>
        <v>3.2</v>
      </c>
      <c r="L3727" s="25">
        <v>217.15</v>
      </c>
      <c r="M3727" s="49">
        <f>ROUND(K3727*L3727,2)</f>
        <v>694.88</v>
      </c>
    </row>
    <row r="3728" spans="1:13" x14ac:dyDescent="0.25">
      <c r="A3728" s="29"/>
      <c r="B3728" s="29"/>
      <c r="C3728" s="29"/>
      <c r="D3728" s="30"/>
      <c r="E3728" s="29"/>
      <c r="F3728" s="29"/>
      <c r="G3728" s="29"/>
      <c r="H3728" s="29"/>
      <c r="I3728" s="29"/>
      <c r="J3728" s="29"/>
      <c r="K3728" s="29"/>
      <c r="L3728" s="29"/>
      <c r="M3728" s="50"/>
    </row>
    <row r="3729" spans="1:13" x14ac:dyDescent="0.25">
      <c r="A3729" s="20"/>
      <c r="B3729" s="20"/>
      <c r="C3729" s="20"/>
      <c r="D3729" s="23"/>
      <c r="E3729" s="20"/>
      <c r="F3729" s="20"/>
      <c r="G3729" s="20"/>
      <c r="H3729" s="20"/>
      <c r="I3729" s="20"/>
      <c r="J3729" s="26" t="s">
        <v>885</v>
      </c>
      <c r="K3729" s="31">
        <v>1</v>
      </c>
      <c r="L3729" s="28">
        <f>M3677+M3684+M3692+M3697+M3702+M3707+M3714+M3719+M3724</f>
        <v>3270.25</v>
      </c>
      <c r="M3729" s="49">
        <f>ROUND(K3729*L3729,2)</f>
        <v>3270.25</v>
      </c>
    </row>
    <row r="3730" spans="1:13" x14ac:dyDescent="0.25">
      <c r="A3730" s="29"/>
      <c r="B3730" s="29"/>
      <c r="C3730" s="29"/>
      <c r="D3730" s="30"/>
      <c r="E3730" s="29"/>
      <c r="F3730" s="29"/>
      <c r="G3730" s="29"/>
      <c r="H3730" s="29"/>
      <c r="I3730" s="29"/>
      <c r="J3730" s="29"/>
      <c r="K3730" s="29"/>
      <c r="L3730" s="29"/>
      <c r="M3730" s="50"/>
    </row>
    <row r="3731" spans="1:13" x14ac:dyDescent="0.25">
      <c r="A3731" s="20"/>
      <c r="B3731" s="20"/>
      <c r="C3731" s="20"/>
      <c r="D3731" s="23"/>
      <c r="E3731" s="20"/>
      <c r="F3731" s="20"/>
      <c r="G3731" s="20"/>
      <c r="H3731" s="20"/>
      <c r="I3731" s="20"/>
      <c r="J3731" s="26" t="s">
        <v>886</v>
      </c>
      <c r="K3731" s="32">
        <v>1</v>
      </c>
      <c r="L3731" s="28">
        <f>M3676</f>
        <v>3270.25</v>
      </c>
      <c r="M3731" s="49">
        <f>ROUND(K3731*L3731,2)</f>
        <v>3270.25</v>
      </c>
    </row>
    <row r="3732" spans="1:13" x14ac:dyDescent="0.25">
      <c r="A3732" s="29"/>
      <c r="B3732" s="29"/>
      <c r="C3732" s="29"/>
      <c r="D3732" s="30"/>
      <c r="E3732" s="29"/>
      <c r="F3732" s="29"/>
      <c r="G3732" s="29"/>
      <c r="H3732" s="29"/>
      <c r="I3732" s="29"/>
      <c r="J3732" s="29"/>
      <c r="K3732" s="29"/>
      <c r="L3732" s="29"/>
      <c r="M3732" s="50"/>
    </row>
    <row r="3733" spans="1:13" collapsed="1" x14ac:dyDescent="0.25">
      <c r="A3733" s="7" t="s">
        <v>887</v>
      </c>
      <c r="B3733" s="7" t="s">
        <v>15</v>
      </c>
      <c r="C3733" s="7" t="s">
        <v>16</v>
      </c>
      <c r="D3733" s="8" t="s">
        <v>888</v>
      </c>
      <c r="E3733" s="9"/>
      <c r="F3733" s="9"/>
      <c r="G3733" s="9"/>
      <c r="H3733" s="9"/>
      <c r="I3733" s="9"/>
      <c r="J3733" s="9"/>
      <c r="K3733" s="10">
        <f>K3779</f>
        <v>1</v>
      </c>
      <c r="L3733" s="11">
        <f>L3779</f>
        <v>6356.35</v>
      </c>
      <c r="M3733" s="45">
        <f>M3779</f>
        <v>6356.35</v>
      </c>
    </row>
    <row r="3734" spans="1:13" x14ac:dyDescent="0.25">
      <c r="A3734" s="12" t="s">
        <v>889</v>
      </c>
      <c r="B3734" s="12" t="s">
        <v>15</v>
      </c>
      <c r="C3734" s="12" t="s">
        <v>16</v>
      </c>
      <c r="D3734" s="13" t="s">
        <v>19</v>
      </c>
      <c r="E3734" s="14"/>
      <c r="F3734" s="14"/>
      <c r="G3734" s="14"/>
      <c r="H3734" s="14"/>
      <c r="I3734" s="14"/>
      <c r="J3734" s="14"/>
      <c r="K3734" s="15">
        <f>K3777</f>
        <v>1</v>
      </c>
      <c r="L3734" s="16">
        <f>L3777</f>
        <v>6356.35</v>
      </c>
      <c r="M3734" s="46">
        <f>M3777</f>
        <v>6356.35</v>
      </c>
    </row>
    <row r="3735" spans="1:13" x14ac:dyDescent="0.25">
      <c r="A3735" s="17" t="s">
        <v>107</v>
      </c>
      <c r="B3735" s="18" t="s">
        <v>21</v>
      </c>
      <c r="C3735" s="18" t="s">
        <v>22</v>
      </c>
      <c r="D3735" s="19" t="s">
        <v>108</v>
      </c>
      <c r="E3735" s="20"/>
      <c r="F3735" s="20"/>
      <c r="G3735" s="20"/>
      <c r="H3735" s="20"/>
      <c r="I3735" s="20"/>
      <c r="J3735" s="20"/>
      <c r="K3735" s="21">
        <f>K3738</f>
        <v>5.4</v>
      </c>
      <c r="L3735" s="22">
        <f>L3738</f>
        <v>22.34</v>
      </c>
      <c r="M3735" s="47">
        <f>M3738</f>
        <v>120.64</v>
      </c>
    </row>
    <row r="3736" spans="1:13" ht="45" x14ac:dyDescent="0.25">
      <c r="A3736" s="20"/>
      <c r="B3736" s="20"/>
      <c r="C3736" s="20"/>
      <c r="D3736" s="19" t="s">
        <v>109</v>
      </c>
      <c r="E3736" s="20"/>
      <c r="F3736" s="20"/>
      <c r="G3736" s="20"/>
      <c r="H3736" s="20"/>
      <c r="I3736" s="20"/>
      <c r="J3736" s="20"/>
      <c r="K3736" s="20"/>
      <c r="L3736" s="20"/>
      <c r="M3736" s="48"/>
    </row>
    <row r="3737" spans="1:13" x14ac:dyDescent="0.25">
      <c r="A3737" s="20"/>
      <c r="B3737" s="20"/>
      <c r="C3737" s="20"/>
      <c r="D3737" s="23"/>
      <c r="E3737" s="18" t="s">
        <v>890</v>
      </c>
      <c r="F3737" s="24">
        <v>27</v>
      </c>
      <c r="G3737" s="25">
        <v>0.2</v>
      </c>
      <c r="H3737" s="25">
        <v>0</v>
      </c>
      <c r="I3737" s="25">
        <v>0</v>
      </c>
      <c r="J3737" s="22">
        <f>OR(F3737&lt;&gt;0,G3737&lt;&gt;0,H3737&lt;&gt;0,I3737&lt;&gt;0)*(F3737 + (F3737 = 0))*(G3737 + (G3737 = 0))*(H3737 + (H3737 = 0))*(I3737 + (I3737 = 0))</f>
        <v>5.4</v>
      </c>
      <c r="K3737" s="20"/>
      <c r="L3737" s="20"/>
      <c r="M3737" s="48"/>
    </row>
    <row r="3738" spans="1:13" x14ac:dyDescent="0.25">
      <c r="A3738" s="20"/>
      <c r="B3738" s="20"/>
      <c r="C3738" s="20"/>
      <c r="D3738" s="23"/>
      <c r="E3738" s="20"/>
      <c r="F3738" s="20"/>
      <c r="G3738" s="20"/>
      <c r="H3738" s="20"/>
      <c r="I3738" s="20"/>
      <c r="J3738" s="26" t="s">
        <v>111</v>
      </c>
      <c r="K3738" s="27">
        <f>J3737</f>
        <v>5.4</v>
      </c>
      <c r="L3738" s="25">
        <v>22.34</v>
      </c>
      <c r="M3738" s="49">
        <f>ROUND(K3738*L3738,2)</f>
        <v>120.64</v>
      </c>
    </row>
    <row r="3739" spans="1:13" x14ac:dyDescent="0.25">
      <c r="A3739" s="29"/>
      <c r="B3739" s="29"/>
      <c r="C3739" s="29"/>
      <c r="D3739" s="30"/>
      <c r="E3739" s="29"/>
      <c r="F3739" s="29"/>
      <c r="G3739" s="29"/>
      <c r="H3739" s="29"/>
      <c r="I3739" s="29"/>
      <c r="J3739" s="29"/>
      <c r="K3739" s="29"/>
      <c r="L3739" s="29"/>
      <c r="M3739" s="50"/>
    </row>
    <row r="3740" spans="1:13" x14ac:dyDescent="0.25">
      <c r="A3740" s="17" t="s">
        <v>202</v>
      </c>
      <c r="B3740" s="18" t="s">
        <v>21</v>
      </c>
      <c r="C3740" s="18" t="s">
        <v>29</v>
      </c>
      <c r="D3740" s="19" t="s">
        <v>203</v>
      </c>
      <c r="E3740" s="20"/>
      <c r="F3740" s="20"/>
      <c r="G3740" s="20"/>
      <c r="H3740" s="20"/>
      <c r="I3740" s="20"/>
      <c r="J3740" s="20"/>
      <c r="K3740" s="21">
        <f>K3749</f>
        <v>25.5</v>
      </c>
      <c r="L3740" s="22">
        <f>L3749</f>
        <v>188.41</v>
      </c>
      <c r="M3740" s="47">
        <f>M3749</f>
        <v>4804.46</v>
      </c>
    </row>
    <row r="3741" spans="1:13" ht="78.75" x14ac:dyDescent="0.25">
      <c r="A3741" s="20"/>
      <c r="B3741" s="20"/>
      <c r="C3741" s="20"/>
      <c r="D3741" s="19" t="s">
        <v>204</v>
      </c>
      <c r="E3741" s="20"/>
      <c r="F3741" s="20"/>
      <c r="G3741" s="20"/>
      <c r="H3741" s="20"/>
      <c r="I3741" s="20"/>
      <c r="J3741" s="20"/>
      <c r="K3741" s="20"/>
      <c r="L3741" s="20"/>
      <c r="M3741" s="48"/>
    </row>
    <row r="3742" spans="1:13" x14ac:dyDescent="0.25">
      <c r="A3742" s="20"/>
      <c r="B3742" s="20"/>
      <c r="C3742" s="20"/>
      <c r="D3742" s="23"/>
      <c r="E3742" s="18" t="s">
        <v>42</v>
      </c>
      <c r="F3742" s="24"/>
      <c r="G3742" s="25"/>
      <c r="H3742" s="25"/>
      <c r="I3742" s="25"/>
      <c r="J3742" s="22">
        <f t="shared" ref="J3742:J3748" si="25">OR(F3742&lt;&gt;0,G3742&lt;&gt;0,H3742&lt;&gt;0,I3742&lt;&gt;0)*(F3742 + (F3742 = 0))*(G3742 + (G3742 = 0))*(H3742 + (H3742 = 0))*(I3742 + (I3742 = 0))</f>
        <v>0</v>
      </c>
      <c r="K3742" s="20"/>
      <c r="L3742" s="20"/>
      <c r="M3742" s="48"/>
    </row>
    <row r="3743" spans="1:13" x14ac:dyDescent="0.25">
      <c r="A3743" s="20"/>
      <c r="B3743" s="20"/>
      <c r="C3743" s="20"/>
      <c r="D3743" s="23"/>
      <c r="E3743" s="18" t="s">
        <v>891</v>
      </c>
      <c r="F3743" s="24">
        <v>1</v>
      </c>
      <c r="G3743" s="25">
        <v>2.8</v>
      </c>
      <c r="H3743" s="25">
        <v>0</v>
      </c>
      <c r="I3743" s="25">
        <v>0</v>
      </c>
      <c r="J3743" s="22">
        <f t="shared" si="25"/>
        <v>2.8</v>
      </c>
      <c r="K3743" s="20"/>
      <c r="L3743" s="20"/>
      <c r="M3743" s="48"/>
    </row>
    <row r="3744" spans="1:13" x14ac:dyDescent="0.25">
      <c r="A3744" s="20"/>
      <c r="B3744" s="20"/>
      <c r="C3744" s="20"/>
      <c r="D3744" s="23"/>
      <c r="E3744" s="18" t="s">
        <v>892</v>
      </c>
      <c r="F3744" s="24">
        <v>1</v>
      </c>
      <c r="G3744" s="25">
        <v>2.8</v>
      </c>
      <c r="H3744" s="25">
        <v>0</v>
      </c>
      <c r="I3744" s="25">
        <v>0</v>
      </c>
      <c r="J3744" s="22">
        <f t="shared" si="25"/>
        <v>2.8</v>
      </c>
      <c r="K3744" s="20"/>
      <c r="L3744" s="20"/>
      <c r="M3744" s="48"/>
    </row>
    <row r="3745" spans="1:13" x14ac:dyDescent="0.25">
      <c r="A3745" s="20"/>
      <c r="B3745" s="20"/>
      <c r="C3745" s="20"/>
      <c r="D3745" s="23"/>
      <c r="E3745" s="18" t="s">
        <v>893</v>
      </c>
      <c r="F3745" s="24">
        <v>1</v>
      </c>
      <c r="G3745" s="25">
        <v>9.3000000000000007</v>
      </c>
      <c r="H3745" s="25">
        <v>0</v>
      </c>
      <c r="I3745" s="25">
        <v>0</v>
      </c>
      <c r="J3745" s="22">
        <f t="shared" si="25"/>
        <v>9.3000000000000007</v>
      </c>
      <c r="K3745" s="20"/>
      <c r="L3745" s="20"/>
      <c r="M3745" s="48"/>
    </row>
    <row r="3746" spans="1:13" x14ac:dyDescent="0.25">
      <c r="A3746" s="20"/>
      <c r="B3746" s="20"/>
      <c r="C3746" s="20"/>
      <c r="D3746" s="23"/>
      <c r="E3746" s="18" t="s">
        <v>894</v>
      </c>
      <c r="F3746" s="24">
        <v>1</v>
      </c>
      <c r="G3746" s="25">
        <v>9.3000000000000007</v>
      </c>
      <c r="H3746" s="25">
        <v>0</v>
      </c>
      <c r="I3746" s="25">
        <v>0</v>
      </c>
      <c r="J3746" s="22">
        <f t="shared" si="25"/>
        <v>9.3000000000000007</v>
      </c>
      <c r="K3746" s="20"/>
      <c r="L3746" s="20"/>
      <c r="M3746" s="48"/>
    </row>
    <row r="3747" spans="1:13" x14ac:dyDescent="0.25">
      <c r="A3747" s="20"/>
      <c r="B3747" s="20"/>
      <c r="C3747" s="20"/>
      <c r="D3747" s="23"/>
      <c r="E3747" s="18" t="s">
        <v>895</v>
      </c>
      <c r="F3747" s="24">
        <v>1</v>
      </c>
      <c r="G3747" s="25">
        <v>0.4</v>
      </c>
      <c r="H3747" s="25">
        <v>0</v>
      </c>
      <c r="I3747" s="25">
        <v>0</v>
      </c>
      <c r="J3747" s="22">
        <f t="shared" si="25"/>
        <v>0.4</v>
      </c>
      <c r="K3747" s="20"/>
      <c r="L3747" s="20"/>
      <c r="M3747" s="48"/>
    </row>
    <row r="3748" spans="1:13" x14ac:dyDescent="0.25">
      <c r="A3748" s="20"/>
      <c r="B3748" s="20"/>
      <c r="C3748" s="20"/>
      <c r="D3748" s="23"/>
      <c r="E3748" s="18" t="s">
        <v>896</v>
      </c>
      <c r="F3748" s="24">
        <v>1</v>
      </c>
      <c r="G3748" s="25">
        <v>0.9</v>
      </c>
      <c r="H3748" s="25">
        <v>0</v>
      </c>
      <c r="I3748" s="25">
        <v>0</v>
      </c>
      <c r="J3748" s="22">
        <f t="shared" si="25"/>
        <v>0.9</v>
      </c>
      <c r="K3748" s="20"/>
      <c r="L3748" s="20"/>
      <c r="M3748" s="48"/>
    </row>
    <row r="3749" spans="1:13" x14ac:dyDescent="0.25">
      <c r="A3749" s="20"/>
      <c r="B3749" s="20"/>
      <c r="C3749" s="20"/>
      <c r="D3749" s="23"/>
      <c r="E3749" s="20"/>
      <c r="F3749" s="20"/>
      <c r="G3749" s="20"/>
      <c r="H3749" s="20"/>
      <c r="I3749" s="20"/>
      <c r="J3749" s="26" t="s">
        <v>209</v>
      </c>
      <c r="K3749" s="27">
        <f>SUM(J3742:J3748)</f>
        <v>25.5</v>
      </c>
      <c r="L3749" s="25">
        <v>188.41</v>
      </c>
      <c r="M3749" s="49">
        <f>ROUND(K3749*L3749,2)</f>
        <v>4804.46</v>
      </c>
    </row>
    <row r="3750" spans="1:13" x14ac:dyDescent="0.25">
      <c r="A3750" s="29"/>
      <c r="B3750" s="29"/>
      <c r="C3750" s="29"/>
      <c r="D3750" s="30"/>
      <c r="E3750" s="29"/>
      <c r="F3750" s="29"/>
      <c r="G3750" s="29"/>
      <c r="H3750" s="29"/>
      <c r="I3750" s="29"/>
      <c r="J3750" s="29"/>
      <c r="K3750" s="29"/>
      <c r="L3750" s="29"/>
      <c r="M3750" s="50"/>
    </row>
    <row r="3751" spans="1:13" x14ac:dyDescent="0.25">
      <c r="A3751" s="17" t="s">
        <v>210</v>
      </c>
      <c r="B3751" s="18" t="s">
        <v>21</v>
      </c>
      <c r="C3751" s="18" t="s">
        <v>29</v>
      </c>
      <c r="D3751" s="19" t="s">
        <v>211</v>
      </c>
      <c r="E3751" s="20"/>
      <c r="F3751" s="20"/>
      <c r="G3751" s="20"/>
      <c r="H3751" s="20"/>
      <c r="I3751" s="20"/>
      <c r="J3751" s="20"/>
      <c r="K3751" s="21">
        <f>K3760</f>
        <v>25.5</v>
      </c>
      <c r="L3751" s="22">
        <f>L3760</f>
        <v>35.99</v>
      </c>
      <c r="M3751" s="47">
        <f>M3760</f>
        <v>917.75</v>
      </c>
    </row>
    <row r="3752" spans="1:13" ht="56.25" x14ac:dyDescent="0.25">
      <c r="A3752" s="20"/>
      <c r="B3752" s="20"/>
      <c r="C3752" s="20"/>
      <c r="D3752" s="19" t="s">
        <v>212</v>
      </c>
      <c r="E3752" s="20"/>
      <c r="F3752" s="20"/>
      <c r="G3752" s="20"/>
      <c r="H3752" s="20"/>
      <c r="I3752" s="20"/>
      <c r="J3752" s="20"/>
      <c r="K3752" s="20"/>
      <c r="L3752" s="20"/>
      <c r="M3752" s="48"/>
    </row>
    <row r="3753" spans="1:13" x14ac:dyDescent="0.25">
      <c r="A3753" s="20"/>
      <c r="B3753" s="20"/>
      <c r="C3753" s="20"/>
      <c r="D3753" s="23"/>
      <c r="E3753" s="18" t="s">
        <v>42</v>
      </c>
      <c r="F3753" s="24"/>
      <c r="G3753" s="25"/>
      <c r="H3753" s="25"/>
      <c r="I3753" s="25"/>
      <c r="J3753" s="22">
        <f t="shared" ref="J3753:J3759" si="26">OR(F3753&lt;&gt;0,G3753&lt;&gt;0,H3753&lt;&gt;0,I3753&lt;&gt;0)*(F3753 + (F3753 = 0))*(G3753 + (G3753 = 0))*(H3753 + (H3753 = 0))*(I3753 + (I3753 = 0))</f>
        <v>0</v>
      </c>
      <c r="K3753" s="20"/>
      <c r="L3753" s="20"/>
      <c r="M3753" s="48"/>
    </row>
    <row r="3754" spans="1:13" x14ac:dyDescent="0.25">
      <c r="A3754" s="20"/>
      <c r="B3754" s="20"/>
      <c r="C3754" s="20"/>
      <c r="D3754" s="23"/>
      <c r="E3754" s="18" t="s">
        <v>891</v>
      </c>
      <c r="F3754" s="24">
        <v>1</v>
      </c>
      <c r="G3754" s="25">
        <v>2.8</v>
      </c>
      <c r="H3754" s="25">
        <v>0</v>
      </c>
      <c r="I3754" s="25">
        <v>0</v>
      </c>
      <c r="J3754" s="22">
        <f t="shared" si="26"/>
        <v>2.8</v>
      </c>
      <c r="K3754" s="20"/>
      <c r="L3754" s="20"/>
      <c r="M3754" s="48"/>
    </row>
    <row r="3755" spans="1:13" x14ac:dyDescent="0.25">
      <c r="A3755" s="20"/>
      <c r="B3755" s="20"/>
      <c r="C3755" s="20"/>
      <c r="D3755" s="23"/>
      <c r="E3755" s="18" t="s">
        <v>892</v>
      </c>
      <c r="F3755" s="24">
        <v>1</v>
      </c>
      <c r="G3755" s="25">
        <v>2.8</v>
      </c>
      <c r="H3755" s="25">
        <v>0</v>
      </c>
      <c r="I3755" s="25">
        <v>0</v>
      </c>
      <c r="J3755" s="22">
        <f t="shared" si="26"/>
        <v>2.8</v>
      </c>
      <c r="K3755" s="20"/>
      <c r="L3755" s="20"/>
      <c r="M3755" s="48"/>
    </row>
    <row r="3756" spans="1:13" x14ac:dyDescent="0.25">
      <c r="A3756" s="20"/>
      <c r="B3756" s="20"/>
      <c r="C3756" s="20"/>
      <c r="D3756" s="23"/>
      <c r="E3756" s="18" t="s">
        <v>893</v>
      </c>
      <c r="F3756" s="24">
        <v>1</v>
      </c>
      <c r="G3756" s="25">
        <v>9.3000000000000007</v>
      </c>
      <c r="H3756" s="25">
        <v>0</v>
      </c>
      <c r="I3756" s="25">
        <v>0</v>
      </c>
      <c r="J3756" s="22">
        <f t="shared" si="26"/>
        <v>9.3000000000000007</v>
      </c>
      <c r="K3756" s="20"/>
      <c r="L3756" s="20"/>
      <c r="M3756" s="48"/>
    </row>
    <row r="3757" spans="1:13" x14ac:dyDescent="0.25">
      <c r="A3757" s="20"/>
      <c r="B3757" s="20"/>
      <c r="C3757" s="20"/>
      <c r="D3757" s="23"/>
      <c r="E3757" s="18" t="s">
        <v>894</v>
      </c>
      <c r="F3757" s="24">
        <v>1</v>
      </c>
      <c r="G3757" s="25">
        <v>9.3000000000000007</v>
      </c>
      <c r="H3757" s="25">
        <v>0</v>
      </c>
      <c r="I3757" s="25">
        <v>0</v>
      </c>
      <c r="J3757" s="22">
        <f t="shared" si="26"/>
        <v>9.3000000000000007</v>
      </c>
      <c r="K3757" s="20"/>
      <c r="L3757" s="20"/>
      <c r="M3757" s="48"/>
    </row>
    <row r="3758" spans="1:13" x14ac:dyDescent="0.25">
      <c r="A3758" s="20"/>
      <c r="B3758" s="20"/>
      <c r="C3758" s="20"/>
      <c r="D3758" s="23"/>
      <c r="E3758" s="18" t="s">
        <v>895</v>
      </c>
      <c r="F3758" s="24">
        <v>1</v>
      </c>
      <c r="G3758" s="25">
        <v>0.4</v>
      </c>
      <c r="H3758" s="25">
        <v>0</v>
      </c>
      <c r="I3758" s="25">
        <v>0</v>
      </c>
      <c r="J3758" s="22">
        <f t="shared" si="26"/>
        <v>0.4</v>
      </c>
      <c r="K3758" s="20"/>
      <c r="L3758" s="20"/>
      <c r="M3758" s="48"/>
    </row>
    <row r="3759" spans="1:13" x14ac:dyDescent="0.25">
      <c r="A3759" s="20"/>
      <c r="B3759" s="20"/>
      <c r="C3759" s="20"/>
      <c r="D3759" s="23"/>
      <c r="E3759" s="18" t="s">
        <v>896</v>
      </c>
      <c r="F3759" s="24">
        <v>1</v>
      </c>
      <c r="G3759" s="25">
        <v>0.9</v>
      </c>
      <c r="H3759" s="25">
        <v>0</v>
      </c>
      <c r="I3759" s="25">
        <v>0</v>
      </c>
      <c r="J3759" s="22">
        <f t="shared" si="26"/>
        <v>0.9</v>
      </c>
      <c r="K3759" s="20"/>
      <c r="L3759" s="20"/>
      <c r="M3759" s="48"/>
    </row>
    <row r="3760" spans="1:13" x14ac:dyDescent="0.25">
      <c r="A3760" s="20"/>
      <c r="B3760" s="20"/>
      <c r="C3760" s="20"/>
      <c r="D3760" s="23"/>
      <c r="E3760" s="20"/>
      <c r="F3760" s="20"/>
      <c r="G3760" s="20"/>
      <c r="H3760" s="20"/>
      <c r="I3760" s="20"/>
      <c r="J3760" s="26" t="s">
        <v>213</v>
      </c>
      <c r="K3760" s="27">
        <f>SUM(J3753:J3759)</f>
        <v>25.5</v>
      </c>
      <c r="L3760" s="25">
        <v>35.99</v>
      </c>
      <c r="M3760" s="49">
        <f>ROUND(K3760*L3760,2)</f>
        <v>917.75</v>
      </c>
    </row>
    <row r="3761" spans="1:13" x14ac:dyDescent="0.25">
      <c r="A3761" s="29"/>
      <c r="B3761" s="29"/>
      <c r="C3761" s="29"/>
      <c r="D3761" s="30"/>
      <c r="E3761" s="29"/>
      <c r="F3761" s="29"/>
      <c r="G3761" s="29"/>
      <c r="H3761" s="29"/>
      <c r="I3761" s="29"/>
      <c r="J3761" s="29"/>
      <c r="K3761" s="29"/>
      <c r="L3761" s="29"/>
      <c r="M3761" s="50"/>
    </row>
    <row r="3762" spans="1:13" x14ac:dyDescent="0.25">
      <c r="A3762" s="17" t="s">
        <v>28</v>
      </c>
      <c r="B3762" s="18" t="s">
        <v>21</v>
      </c>
      <c r="C3762" s="18" t="s">
        <v>29</v>
      </c>
      <c r="D3762" s="19" t="s">
        <v>30</v>
      </c>
      <c r="E3762" s="20"/>
      <c r="F3762" s="20"/>
      <c r="G3762" s="20"/>
      <c r="H3762" s="20"/>
      <c r="I3762" s="20"/>
      <c r="J3762" s="20"/>
      <c r="K3762" s="21">
        <f>K3765</f>
        <v>5.6</v>
      </c>
      <c r="L3762" s="22">
        <f>L3765</f>
        <v>29.99</v>
      </c>
      <c r="M3762" s="47">
        <f>M3765</f>
        <v>167.94</v>
      </c>
    </row>
    <row r="3763" spans="1:13" ht="45" x14ac:dyDescent="0.25">
      <c r="A3763" s="20"/>
      <c r="B3763" s="20"/>
      <c r="C3763" s="20"/>
      <c r="D3763" s="19" t="s">
        <v>31</v>
      </c>
      <c r="E3763" s="20"/>
      <c r="F3763" s="20"/>
      <c r="G3763" s="20"/>
      <c r="H3763" s="20"/>
      <c r="I3763" s="20"/>
      <c r="J3763" s="20"/>
      <c r="K3763" s="20"/>
      <c r="L3763" s="20"/>
      <c r="M3763" s="48"/>
    </row>
    <row r="3764" spans="1:13" x14ac:dyDescent="0.25">
      <c r="A3764" s="20"/>
      <c r="B3764" s="20"/>
      <c r="C3764" s="20"/>
      <c r="D3764" s="23"/>
      <c r="E3764" s="18" t="s">
        <v>71</v>
      </c>
      <c r="F3764" s="24">
        <v>2</v>
      </c>
      <c r="G3764" s="25">
        <v>2.8</v>
      </c>
      <c r="H3764" s="25">
        <v>0</v>
      </c>
      <c r="I3764" s="25">
        <v>0</v>
      </c>
      <c r="J3764" s="22">
        <f>OR(F3764&lt;&gt;0,G3764&lt;&gt;0,H3764&lt;&gt;0,I3764&lt;&gt;0)*(F3764 + (F3764 = 0))*(G3764 + (G3764 = 0))*(H3764 + (H3764 = 0))*(I3764 + (I3764 = 0))</f>
        <v>5.6</v>
      </c>
      <c r="K3764" s="20"/>
      <c r="L3764" s="20"/>
      <c r="M3764" s="48"/>
    </row>
    <row r="3765" spans="1:13" x14ac:dyDescent="0.25">
      <c r="A3765" s="20"/>
      <c r="B3765" s="20"/>
      <c r="C3765" s="20"/>
      <c r="D3765" s="23"/>
      <c r="E3765" s="20"/>
      <c r="F3765" s="20"/>
      <c r="G3765" s="20"/>
      <c r="H3765" s="20"/>
      <c r="I3765" s="20"/>
      <c r="J3765" s="26" t="s">
        <v>33</v>
      </c>
      <c r="K3765" s="27">
        <f>J3764</f>
        <v>5.6</v>
      </c>
      <c r="L3765" s="25">
        <v>29.99</v>
      </c>
      <c r="M3765" s="49">
        <f>ROUND(K3765*L3765,2)</f>
        <v>167.94</v>
      </c>
    </row>
    <row r="3766" spans="1:13" x14ac:dyDescent="0.25">
      <c r="A3766" s="29"/>
      <c r="B3766" s="29"/>
      <c r="C3766" s="29"/>
      <c r="D3766" s="30"/>
      <c r="E3766" s="29"/>
      <c r="F3766" s="29"/>
      <c r="G3766" s="29"/>
      <c r="H3766" s="29"/>
      <c r="I3766" s="29"/>
      <c r="J3766" s="29"/>
      <c r="K3766" s="29"/>
      <c r="L3766" s="29"/>
      <c r="M3766" s="50"/>
    </row>
    <row r="3767" spans="1:13" x14ac:dyDescent="0.25">
      <c r="A3767" s="17" t="s">
        <v>285</v>
      </c>
      <c r="B3767" s="18" t="s">
        <v>21</v>
      </c>
      <c r="C3767" s="18" t="s">
        <v>59</v>
      </c>
      <c r="D3767" s="19" t="s">
        <v>286</v>
      </c>
      <c r="E3767" s="20"/>
      <c r="F3767" s="20"/>
      <c r="G3767" s="20"/>
      <c r="H3767" s="20"/>
      <c r="I3767" s="20"/>
      <c r="J3767" s="20"/>
      <c r="K3767" s="21">
        <f>K3770</f>
        <v>0.88</v>
      </c>
      <c r="L3767" s="22">
        <f>L3770</f>
        <v>90</v>
      </c>
      <c r="M3767" s="47">
        <f>M3770</f>
        <v>79.2</v>
      </c>
    </row>
    <row r="3768" spans="1:13" ht="45" x14ac:dyDescent="0.25">
      <c r="A3768" s="20"/>
      <c r="B3768" s="20"/>
      <c r="C3768" s="20"/>
      <c r="D3768" s="19" t="s">
        <v>287</v>
      </c>
      <c r="E3768" s="20"/>
      <c r="F3768" s="20"/>
      <c r="G3768" s="20"/>
      <c r="H3768" s="20"/>
      <c r="I3768" s="20"/>
      <c r="J3768" s="20"/>
      <c r="K3768" s="20"/>
      <c r="L3768" s="20"/>
      <c r="M3768" s="48"/>
    </row>
    <row r="3769" spans="1:13" x14ac:dyDescent="0.25">
      <c r="A3769" s="20"/>
      <c r="B3769" s="20"/>
      <c r="C3769" s="20"/>
      <c r="D3769" s="23"/>
      <c r="E3769" s="18" t="s">
        <v>326</v>
      </c>
      <c r="F3769" s="24">
        <v>1</v>
      </c>
      <c r="G3769" s="25">
        <v>1.22</v>
      </c>
      <c r="H3769" s="25">
        <v>0.72</v>
      </c>
      <c r="I3769" s="25">
        <v>0</v>
      </c>
      <c r="J3769" s="22">
        <f>OR(F3769&lt;&gt;0,G3769&lt;&gt;0,H3769&lt;&gt;0,I3769&lt;&gt;0)*(F3769 + (F3769 = 0))*(G3769 + (G3769 = 0))*(H3769 + (H3769 = 0))*(I3769 + (I3769 = 0))</f>
        <v>0.88</v>
      </c>
      <c r="K3769" s="20"/>
      <c r="L3769" s="20"/>
      <c r="M3769" s="48"/>
    </row>
    <row r="3770" spans="1:13" x14ac:dyDescent="0.25">
      <c r="A3770" s="20"/>
      <c r="B3770" s="20"/>
      <c r="C3770" s="20"/>
      <c r="D3770" s="23"/>
      <c r="E3770" s="20"/>
      <c r="F3770" s="20"/>
      <c r="G3770" s="20"/>
      <c r="H3770" s="20"/>
      <c r="I3770" s="20"/>
      <c r="J3770" s="26" t="s">
        <v>291</v>
      </c>
      <c r="K3770" s="27">
        <f>J3769</f>
        <v>0.88</v>
      </c>
      <c r="L3770" s="25">
        <v>90</v>
      </c>
      <c r="M3770" s="49">
        <f>ROUND(K3770*L3770,2)</f>
        <v>79.2</v>
      </c>
    </row>
    <row r="3771" spans="1:13" x14ac:dyDescent="0.25">
      <c r="A3771" s="29"/>
      <c r="B3771" s="29"/>
      <c r="C3771" s="29"/>
      <c r="D3771" s="30"/>
      <c r="E3771" s="29"/>
      <c r="F3771" s="29"/>
      <c r="G3771" s="29"/>
      <c r="H3771" s="29"/>
      <c r="I3771" s="29"/>
      <c r="J3771" s="29"/>
      <c r="K3771" s="29"/>
      <c r="L3771" s="29"/>
      <c r="M3771" s="50"/>
    </row>
    <row r="3772" spans="1:13" ht="22.5" x14ac:dyDescent="0.25">
      <c r="A3772" s="17" t="s">
        <v>182</v>
      </c>
      <c r="B3772" s="18" t="s">
        <v>21</v>
      </c>
      <c r="C3772" s="18" t="s">
        <v>59</v>
      </c>
      <c r="D3772" s="19" t="s">
        <v>183</v>
      </c>
      <c r="E3772" s="20"/>
      <c r="F3772" s="20"/>
      <c r="G3772" s="20"/>
      <c r="H3772" s="20"/>
      <c r="I3772" s="20"/>
      <c r="J3772" s="20"/>
      <c r="K3772" s="21">
        <f>K3775</f>
        <v>0.88</v>
      </c>
      <c r="L3772" s="22">
        <f>L3775</f>
        <v>302.68</v>
      </c>
      <c r="M3772" s="47">
        <f>M3775</f>
        <v>266.36</v>
      </c>
    </row>
    <row r="3773" spans="1:13" ht="78.75" x14ac:dyDescent="0.25">
      <c r="A3773" s="20"/>
      <c r="B3773" s="20"/>
      <c r="C3773" s="20"/>
      <c r="D3773" s="19" t="s">
        <v>184</v>
      </c>
      <c r="E3773" s="20"/>
      <c r="F3773" s="20"/>
      <c r="G3773" s="20"/>
      <c r="H3773" s="20"/>
      <c r="I3773" s="20"/>
      <c r="J3773" s="20"/>
      <c r="K3773" s="20"/>
      <c r="L3773" s="20"/>
      <c r="M3773" s="48"/>
    </row>
    <row r="3774" spans="1:13" x14ac:dyDescent="0.25">
      <c r="A3774" s="20"/>
      <c r="B3774" s="20"/>
      <c r="C3774" s="20"/>
      <c r="D3774" s="23"/>
      <c r="E3774" s="18" t="s">
        <v>326</v>
      </c>
      <c r="F3774" s="24">
        <v>1</v>
      </c>
      <c r="G3774" s="25">
        <v>1.22</v>
      </c>
      <c r="H3774" s="25">
        <v>0.72</v>
      </c>
      <c r="I3774" s="25">
        <v>0</v>
      </c>
      <c r="J3774" s="22">
        <f>OR(F3774&lt;&gt;0,G3774&lt;&gt;0,H3774&lt;&gt;0,I3774&lt;&gt;0)*(F3774 + (F3774 = 0))*(G3774 + (G3774 = 0))*(H3774 + (H3774 = 0))*(I3774 + (I3774 = 0))</f>
        <v>0.88</v>
      </c>
      <c r="K3774" s="20"/>
      <c r="L3774" s="20"/>
      <c r="M3774" s="48"/>
    </row>
    <row r="3775" spans="1:13" x14ac:dyDescent="0.25">
      <c r="A3775" s="20"/>
      <c r="B3775" s="20"/>
      <c r="C3775" s="20"/>
      <c r="D3775" s="23"/>
      <c r="E3775" s="20"/>
      <c r="F3775" s="20"/>
      <c r="G3775" s="20"/>
      <c r="H3775" s="20"/>
      <c r="I3775" s="20"/>
      <c r="J3775" s="26" t="s">
        <v>186</v>
      </c>
      <c r="K3775" s="27">
        <f>J3774</f>
        <v>0.88</v>
      </c>
      <c r="L3775" s="25">
        <v>302.68</v>
      </c>
      <c r="M3775" s="49">
        <f>ROUND(K3775*L3775,2)</f>
        <v>266.36</v>
      </c>
    </row>
    <row r="3776" spans="1:13" x14ac:dyDescent="0.25">
      <c r="A3776" s="29"/>
      <c r="B3776" s="29"/>
      <c r="C3776" s="29"/>
      <c r="D3776" s="30"/>
      <c r="E3776" s="29"/>
      <c r="F3776" s="29"/>
      <c r="G3776" s="29"/>
      <c r="H3776" s="29"/>
      <c r="I3776" s="29"/>
      <c r="J3776" s="29"/>
      <c r="K3776" s="29"/>
      <c r="L3776" s="29"/>
      <c r="M3776" s="50"/>
    </row>
    <row r="3777" spans="1:13" x14ac:dyDescent="0.25">
      <c r="A3777" s="20"/>
      <c r="B3777" s="20"/>
      <c r="C3777" s="20"/>
      <c r="D3777" s="23"/>
      <c r="E3777" s="20"/>
      <c r="F3777" s="20"/>
      <c r="G3777" s="20"/>
      <c r="H3777" s="20"/>
      <c r="I3777" s="20"/>
      <c r="J3777" s="26" t="s">
        <v>897</v>
      </c>
      <c r="K3777" s="31">
        <v>1</v>
      </c>
      <c r="L3777" s="28">
        <f>M3735+M3740+M3751+M3762+M3767+M3772</f>
        <v>6356.35</v>
      </c>
      <c r="M3777" s="49">
        <f>ROUND(K3777*L3777,2)</f>
        <v>6356.35</v>
      </c>
    </row>
    <row r="3778" spans="1:13" x14ac:dyDescent="0.25">
      <c r="A3778" s="29"/>
      <c r="B3778" s="29"/>
      <c r="C3778" s="29"/>
      <c r="D3778" s="30"/>
      <c r="E3778" s="29"/>
      <c r="F3778" s="29"/>
      <c r="G3778" s="29"/>
      <c r="H3778" s="29"/>
      <c r="I3778" s="29"/>
      <c r="J3778" s="29"/>
      <c r="K3778" s="29"/>
      <c r="L3778" s="29"/>
      <c r="M3778" s="50"/>
    </row>
    <row r="3779" spans="1:13" x14ac:dyDescent="0.25">
      <c r="A3779" s="20"/>
      <c r="B3779" s="20"/>
      <c r="C3779" s="20"/>
      <c r="D3779" s="23"/>
      <c r="E3779" s="20"/>
      <c r="F3779" s="20"/>
      <c r="G3779" s="20"/>
      <c r="H3779" s="20"/>
      <c r="I3779" s="20"/>
      <c r="J3779" s="26" t="s">
        <v>898</v>
      </c>
      <c r="K3779" s="32">
        <v>1</v>
      </c>
      <c r="L3779" s="28">
        <f>M3734</f>
        <v>6356.35</v>
      </c>
      <c r="M3779" s="49">
        <f>ROUND(K3779*L3779,2)</f>
        <v>6356.35</v>
      </c>
    </row>
    <row r="3780" spans="1:13" x14ac:dyDescent="0.25">
      <c r="A3780" s="29"/>
      <c r="B3780" s="29"/>
      <c r="C3780" s="29"/>
      <c r="D3780" s="30"/>
      <c r="E3780" s="29"/>
      <c r="F3780" s="29"/>
      <c r="G3780" s="29"/>
      <c r="H3780" s="29"/>
      <c r="I3780" s="29"/>
      <c r="J3780" s="29"/>
      <c r="K3780" s="29"/>
      <c r="L3780" s="29"/>
      <c r="M3780" s="50"/>
    </row>
    <row r="3781" spans="1:13" x14ac:dyDescent="0.25">
      <c r="A3781" s="7" t="s">
        <v>899</v>
      </c>
      <c r="B3781" s="7" t="s">
        <v>15</v>
      </c>
      <c r="C3781" s="7" t="s">
        <v>16</v>
      </c>
      <c r="D3781" s="8" t="s">
        <v>900</v>
      </c>
      <c r="E3781" s="9"/>
      <c r="F3781" s="9"/>
      <c r="G3781" s="9"/>
      <c r="H3781" s="9"/>
      <c r="I3781" s="9"/>
      <c r="J3781" s="9"/>
      <c r="K3781" s="33">
        <v>1</v>
      </c>
      <c r="L3781" s="34">
        <v>0</v>
      </c>
      <c r="M3781" s="45">
        <f>ROUND(K3781*L3781,2)</f>
        <v>0</v>
      </c>
    </row>
    <row r="3782" spans="1:13" collapsed="1" x14ac:dyDescent="0.25">
      <c r="A3782" s="7" t="s">
        <v>901</v>
      </c>
      <c r="B3782" s="7" t="s">
        <v>15</v>
      </c>
      <c r="C3782" s="7" t="s">
        <v>16</v>
      </c>
      <c r="D3782" s="8" t="s">
        <v>902</v>
      </c>
      <c r="E3782" s="9"/>
      <c r="F3782" s="9"/>
      <c r="G3782" s="9"/>
      <c r="H3782" s="9"/>
      <c r="I3782" s="9"/>
      <c r="J3782" s="9"/>
      <c r="K3782" s="10">
        <f>K3791</f>
        <v>1</v>
      </c>
      <c r="L3782" s="11">
        <f>L3791</f>
        <v>9300</v>
      </c>
      <c r="M3782" s="45">
        <f>M3791</f>
        <v>9300</v>
      </c>
    </row>
    <row r="3783" spans="1:13" x14ac:dyDescent="0.25">
      <c r="A3783" s="12" t="s">
        <v>903</v>
      </c>
      <c r="B3783" s="12" t="s">
        <v>15</v>
      </c>
      <c r="C3783" s="12" t="s">
        <v>16</v>
      </c>
      <c r="D3783" s="13" t="s">
        <v>19</v>
      </c>
      <c r="E3783" s="14"/>
      <c r="F3783" s="14"/>
      <c r="G3783" s="14"/>
      <c r="H3783" s="14"/>
      <c r="I3783" s="14"/>
      <c r="J3783" s="14"/>
      <c r="K3783" s="15">
        <f>K3789</f>
        <v>1</v>
      </c>
      <c r="L3783" s="16">
        <f>L3789</f>
        <v>9300</v>
      </c>
      <c r="M3783" s="46">
        <f>M3789</f>
        <v>9300</v>
      </c>
    </row>
    <row r="3784" spans="1:13" x14ac:dyDescent="0.25">
      <c r="A3784" s="17" t="s">
        <v>904</v>
      </c>
      <c r="B3784" s="18" t="s">
        <v>21</v>
      </c>
      <c r="C3784" s="18" t="s">
        <v>113</v>
      </c>
      <c r="D3784" s="19" t="s">
        <v>905</v>
      </c>
      <c r="E3784" s="20"/>
      <c r="F3784" s="20"/>
      <c r="G3784" s="20"/>
      <c r="H3784" s="20"/>
      <c r="I3784" s="20"/>
      <c r="J3784" s="20"/>
      <c r="K3784" s="21">
        <f>K3787</f>
        <v>2</v>
      </c>
      <c r="L3784" s="22">
        <f>L3787</f>
        <v>4650</v>
      </c>
      <c r="M3784" s="47">
        <f>M3787</f>
        <v>9300</v>
      </c>
    </row>
    <row r="3785" spans="1:13" ht="146.25" x14ac:dyDescent="0.25">
      <c r="A3785" s="20"/>
      <c r="B3785" s="20"/>
      <c r="C3785" s="20"/>
      <c r="D3785" s="19" t="s">
        <v>906</v>
      </c>
      <c r="E3785" s="20"/>
      <c r="F3785" s="20"/>
      <c r="G3785" s="20"/>
      <c r="H3785" s="20"/>
      <c r="I3785" s="20"/>
      <c r="J3785" s="20"/>
      <c r="K3785" s="20"/>
      <c r="L3785" s="20"/>
      <c r="M3785" s="48"/>
    </row>
    <row r="3786" spans="1:13" x14ac:dyDescent="0.25">
      <c r="A3786" s="20"/>
      <c r="B3786" s="20"/>
      <c r="C3786" s="20"/>
      <c r="D3786" s="23"/>
      <c r="E3786" s="18" t="s">
        <v>16</v>
      </c>
      <c r="F3786" s="24">
        <v>2</v>
      </c>
      <c r="G3786" s="25">
        <v>0</v>
      </c>
      <c r="H3786" s="25">
        <v>0</v>
      </c>
      <c r="I3786" s="25">
        <v>0</v>
      </c>
      <c r="J3786" s="22">
        <f>OR(F3786&lt;&gt;0,G3786&lt;&gt;0,H3786&lt;&gt;0,I3786&lt;&gt;0)*(F3786 + (F3786 = 0))*(G3786 + (G3786 = 0))*(H3786 + (H3786 = 0))*(I3786 + (I3786 = 0))</f>
        <v>2</v>
      </c>
      <c r="K3786" s="20"/>
      <c r="L3786" s="20"/>
      <c r="M3786" s="48"/>
    </row>
    <row r="3787" spans="1:13" x14ac:dyDescent="0.25">
      <c r="A3787" s="20"/>
      <c r="B3787" s="20"/>
      <c r="C3787" s="20"/>
      <c r="D3787" s="23"/>
      <c r="E3787" s="20"/>
      <c r="F3787" s="20"/>
      <c r="G3787" s="20"/>
      <c r="H3787" s="20"/>
      <c r="I3787" s="20"/>
      <c r="J3787" s="26" t="s">
        <v>907</v>
      </c>
      <c r="K3787" s="27">
        <f>J3786</f>
        <v>2</v>
      </c>
      <c r="L3787" s="25">
        <v>4650</v>
      </c>
      <c r="M3787" s="49">
        <f>ROUND(K3787*L3787,2)</f>
        <v>9300</v>
      </c>
    </row>
    <row r="3788" spans="1:13" x14ac:dyDescent="0.25">
      <c r="A3788" s="29"/>
      <c r="B3788" s="29"/>
      <c r="C3788" s="29"/>
      <c r="D3788" s="30"/>
      <c r="E3788" s="29"/>
      <c r="F3788" s="29"/>
      <c r="G3788" s="29"/>
      <c r="H3788" s="29"/>
      <c r="I3788" s="29"/>
      <c r="J3788" s="29"/>
      <c r="K3788" s="29"/>
      <c r="L3788" s="29"/>
      <c r="M3788" s="50"/>
    </row>
    <row r="3789" spans="1:13" x14ac:dyDescent="0.25">
      <c r="A3789" s="20"/>
      <c r="B3789" s="20"/>
      <c r="C3789" s="20"/>
      <c r="D3789" s="23"/>
      <c r="E3789" s="20"/>
      <c r="F3789" s="20"/>
      <c r="G3789" s="20"/>
      <c r="H3789" s="20"/>
      <c r="I3789" s="20"/>
      <c r="J3789" s="26" t="s">
        <v>908</v>
      </c>
      <c r="K3789" s="31">
        <v>1</v>
      </c>
      <c r="L3789" s="28">
        <f>M3784</f>
        <v>9300</v>
      </c>
      <c r="M3789" s="49">
        <f>ROUND(K3789*L3789,2)</f>
        <v>9300</v>
      </c>
    </row>
    <row r="3790" spans="1:13" x14ac:dyDescent="0.25">
      <c r="A3790" s="29"/>
      <c r="B3790" s="29"/>
      <c r="C3790" s="29"/>
      <c r="D3790" s="30"/>
      <c r="E3790" s="29"/>
      <c r="F3790" s="29"/>
      <c r="G3790" s="29"/>
      <c r="H3790" s="29"/>
      <c r="I3790" s="29"/>
      <c r="J3790" s="29"/>
      <c r="K3790" s="29"/>
      <c r="L3790" s="29"/>
      <c r="M3790" s="50"/>
    </row>
    <row r="3791" spans="1:13" x14ac:dyDescent="0.25">
      <c r="A3791" s="20"/>
      <c r="B3791" s="20"/>
      <c r="C3791" s="20"/>
      <c r="D3791" s="23"/>
      <c r="E3791" s="20"/>
      <c r="F3791" s="20"/>
      <c r="G3791" s="20"/>
      <c r="H3791" s="20"/>
      <c r="I3791" s="20"/>
      <c r="J3791" s="26" t="s">
        <v>909</v>
      </c>
      <c r="K3791" s="32">
        <v>1</v>
      </c>
      <c r="L3791" s="28">
        <f>M3783</f>
        <v>9300</v>
      </c>
      <c r="M3791" s="49">
        <f>ROUND(K3791*L3791,2)</f>
        <v>9300</v>
      </c>
    </row>
    <row r="3792" spans="1:13" x14ac:dyDescent="0.25">
      <c r="A3792" s="29"/>
      <c r="B3792" s="29"/>
      <c r="C3792" s="29"/>
      <c r="D3792" s="30"/>
      <c r="E3792" s="29"/>
      <c r="F3792" s="29"/>
      <c r="G3792" s="29"/>
      <c r="H3792" s="29"/>
      <c r="I3792" s="29"/>
      <c r="J3792" s="29"/>
      <c r="K3792" s="29"/>
      <c r="L3792" s="29"/>
      <c r="M3792" s="50"/>
    </row>
    <row r="3793" spans="1:13" collapsed="1" x14ac:dyDescent="0.25">
      <c r="A3793" s="7" t="s">
        <v>910</v>
      </c>
      <c r="B3793" s="7" t="s">
        <v>15</v>
      </c>
      <c r="C3793" s="7" t="s">
        <v>16</v>
      </c>
      <c r="D3793" s="8" t="s">
        <v>911</v>
      </c>
      <c r="E3793" s="9"/>
      <c r="F3793" s="9"/>
      <c r="G3793" s="9"/>
      <c r="H3793" s="9"/>
      <c r="I3793" s="9"/>
      <c r="J3793" s="9"/>
      <c r="K3793" s="10">
        <f>K3847</f>
        <v>1</v>
      </c>
      <c r="L3793" s="11">
        <f>L3847</f>
        <v>5723.66</v>
      </c>
      <c r="M3793" s="45">
        <f>M3847</f>
        <v>5723.66</v>
      </c>
    </row>
    <row r="3794" spans="1:13" x14ac:dyDescent="0.25">
      <c r="A3794" s="12" t="s">
        <v>912</v>
      </c>
      <c r="B3794" s="12" t="s">
        <v>15</v>
      </c>
      <c r="C3794" s="12" t="s">
        <v>16</v>
      </c>
      <c r="D3794" s="13" t="s">
        <v>19</v>
      </c>
      <c r="E3794" s="14"/>
      <c r="F3794" s="14"/>
      <c r="G3794" s="14"/>
      <c r="H3794" s="14"/>
      <c r="I3794" s="14"/>
      <c r="J3794" s="14"/>
      <c r="K3794" s="15">
        <f>K3845</f>
        <v>1</v>
      </c>
      <c r="L3794" s="16">
        <f>L3845</f>
        <v>5723.66</v>
      </c>
      <c r="M3794" s="46">
        <f>M3845</f>
        <v>5723.66</v>
      </c>
    </row>
    <row r="3795" spans="1:13" x14ac:dyDescent="0.25">
      <c r="A3795" s="17" t="s">
        <v>913</v>
      </c>
      <c r="B3795" s="18" t="s">
        <v>21</v>
      </c>
      <c r="C3795" s="18" t="s">
        <v>914</v>
      </c>
      <c r="D3795" s="19" t="s">
        <v>915</v>
      </c>
      <c r="E3795" s="20"/>
      <c r="F3795" s="20"/>
      <c r="G3795" s="20"/>
      <c r="H3795" s="20"/>
      <c r="I3795" s="20"/>
      <c r="J3795" s="20"/>
      <c r="K3795" s="21">
        <f>K3798</f>
        <v>32</v>
      </c>
      <c r="L3795" s="22">
        <f>L3798</f>
        <v>21.57</v>
      </c>
      <c r="M3795" s="47">
        <f>M3798</f>
        <v>690.24</v>
      </c>
    </row>
    <row r="3796" spans="1:13" ht="22.5" x14ac:dyDescent="0.25">
      <c r="A3796" s="20"/>
      <c r="B3796" s="20"/>
      <c r="C3796" s="20"/>
      <c r="D3796" s="19" t="s">
        <v>916</v>
      </c>
      <c r="E3796" s="20"/>
      <c r="F3796" s="20"/>
      <c r="G3796" s="20"/>
      <c r="H3796" s="20"/>
      <c r="I3796" s="20"/>
      <c r="J3796" s="20"/>
      <c r="K3796" s="20"/>
      <c r="L3796" s="20"/>
      <c r="M3796" s="48"/>
    </row>
    <row r="3797" spans="1:13" x14ac:dyDescent="0.25">
      <c r="A3797" s="20"/>
      <c r="B3797" s="20"/>
      <c r="C3797" s="20"/>
      <c r="D3797" s="23"/>
      <c r="E3797" s="18" t="s">
        <v>16</v>
      </c>
      <c r="F3797" s="24">
        <v>1</v>
      </c>
      <c r="G3797" s="25">
        <v>32</v>
      </c>
      <c r="H3797" s="25">
        <v>0</v>
      </c>
      <c r="I3797" s="25">
        <v>0</v>
      </c>
      <c r="J3797" s="22">
        <f>OR(F3797&lt;&gt;0,G3797&lt;&gt;0,H3797&lt;&gt;0,I3797&lt;&gt;0)*(F3797 + (F3797 = 0))*(G3797 + (G3797 = 0))*(H3797 + (H3797 = 0))*(I3797 + (I3797 = 0))</f>
        <v>32</v>
      </c>
      <c r="K3797" s="20"/>
      <c r="L3797" s="20"/>
      <c r="M3797" s="48"/>
    </row>
    <row r="3798" spans="1:13" x14ac:dyDescent="0.25">
      <c r="A3798" s="20"/>
      <c r="B3798" s="20"/>
      <c r="C3798" s="20"/>
      <c r="D3798" s="23"/>
      <c r="E3798" s="20"/>
      <c r="F3798" s="20"/>
      <c r="G3798" s="20"/>
      <c r="H3798" s="20"/>
      <c r="I3798" s="20"/>
      <c r="J3798" s="26" t="s">
        <v>917</v>
      </c>
      <c r="K3798" s="27">
        <f>J3797</f>
        <v>32</v>
      </c>
      <c r="L3798" s="25">
        <v>21.57</v>
      </c>
      <c r="M3798" s="49">
        <f>ROUND(K3798*L3798,2)</f>
        <v>690.24</v>
      </c>
    </row>
    <row r="3799" spans="1:13" x14ac:dyDescent="0.25">
      <c r="A3799" s="29"/>
      <c r="B3799" s="29"/>
      <c r="C3799" s="29"/>
      <c r="D3799" s="30"/>
      <c r="E3799" s="29"/>
      <c r="F3799" s="29"/>
      <c r="G3799" s="29"/>
      <c r="H3799" s="29"/>
      <c r="I3799" s="29"/>
      <c r="J3799" s="29"/>
      <c r="K3799" s="29"/>
      <c r="L3799" s="29"/>
      <c r="M3799" s="50"/>
    </row>
    <row r="3800" spans="1:13" x14ac:dyDescent="0.25">
      <c r="A3800" s="17" t="s">
        <v>918</v>
      </c>
      <c r="B3800" s="18" t="s">
        <v>21</v>
      </c>
      <c r="C3800" s="18" t="s">
        <v>914</v>
      </c>
      <c r="D3800" s="19" t="s">
        <v>919</v>
      </c>
      <c r="E3800" s="20"/>
      <c r="F3800" s="20"/>
      <c r="G3800" s="20"/>
      <c r="H3800" s="20"/>
      <c r="I3800" s="20"/>
      <c r="J3800" s="20"/>
      <c r="K3800" s="21">
        <f>K3803</f>
        <v>1.5</v>
      </c>
      <c r="L3800" s="22">
        <f>L3803</f>
        <v>83.1</v>
      </c>
      <c r="M3800" s="47">
        <f>M3803</f>
        <v>124.65</v>
      </c>
    </row>
    <row r="3801" spans="1:13" ht="22.5" x14ac:dyDescent="0.25">
      <c r="A3801" s="20"/>
      <c r="B3801" s="20"/>
      <c r="C3801" s="20"/>
      <c r="D3801" s="19" t="s">
        <v>920</v>
      </c>
      <c r="E3801" s="20"/>
      <c r="F3801" s="20"/>
      <c r="G3801" s="20"/>
      <c r="H3801" s="20"/>
      <c r="I3801" s="20"/>
      <c r="J3801" s="20"/>
      <c r="K3801" s="20"/>
      <c r="L3801" s="20"/>
      <c r="M3801" s="48"/>
    </row>
    <row r="3802" spans="1:13" x14ac:dyDescent="0.25">
      <c r="A3802" s="20"/>
      <c r="B3802" s="20"/>
      <c r="C3802" s="20"/>
      <c r="D3802" s="23"/>
      <c r="E3802" s="18" t="s">
        <v>16</v>
      </c>
      <c r="F3802" s="24">
        <v>1</v>
      </c>
      <c r="G3802" s="25">
        <v>1.5</v>
      </c>
      <c r="H3802" s="25">
        <v>0</v>
      </c>
      <c r="I3802" s="25">
        <v>0</v>
      </c>
      <c r="J3802" s="22">
        <f>OR(F3802&lt;&gt;0,G3802&lt;&gt;0,H3802&lt;&gt;0,I3802&lt;&gt;0)*(F3802 + (F3802 = 0))*(G3802 + (G3802 = 0))*(H3802 + (H3802 = 0))*(I3802 + (I3802 = 0))</f>
        <v>1.5</v>
      </c>
      <c r="K3802" s="20"/>
      <c r="L3802" s="20"/>
      <c r="M3802" s="48"/>
    </row>
    <row r="3803" spans="1:13" x14ac:dyDescent="0.25">
      <c r="A3803" s="20"/>
      <c r="B3803" s="20"/>
      <c r="C3803" s="20"/>
      <c r="D3803" s="23"/>
      <c r="E3803" s="20"/>
      <c r="F3803" s="20"/>
      <c r="G3803" s="20"/>
      <c r="H3803" s="20"/>
      <c r="I3803" s="20"/>
      <c r="J3803" s="26" t="s">
        <v>921</v>
      </c>
      <c r="K3803" s="27">
        <f>J3802</f>
        <v>1.5</v>
      </c>
      <c r="L3803" s="25">
        <v>83.1</v>
      </c>
      <c r="M3803" s="49">
        <f>ROUND(K3803*L3803,2)</f>
        <v>124.65</v>
      </c>
    </row>
    <row r="3804" spans="1:13" x14ac:dyDescent="0.25">
      <c r="A3804" s="29"/>
      <c r="B3804" s="29"/>
      <c r="C3804" s="29"/>
      <c r="D3804" s="30"/>
      <c r="E3804" s="29"/>
      <c r="F3804" s="29"/>
      <c r="G3804" s="29"/>
      <c r="H3804" s="29"/>
      <c r="I3804" s="29"/>
      <c r="J3804" s="29"/>
      <c r="K3804" s="29"/>
      <c r="L3804" s="29"/>
      <c r="M3804" s="50"/>
    </row>
    <row r="3805" spans="1:13" x14ac:dyDescent="0.25">
      <c r="A3805" s="17" t="s">
        <v>922</v>
      </c>
      <c r="B3805" s="18" t="s">
        <v>21</v>
      </c>
      <c r="C3805" s="18" t="s">
        <v>914</v>
      </c>
      <c r="D3805" s="19" t="s">
        <v>923</v>
      </c>
      <c r="E3805" s="20"/>
      <c r="F3805" s="20"/>
      <c r="G3805" s="20"/>
      <c r="H3805" s="20"/>
      <c r="I3805" s="20"/>
      <c r="J3805" s="20"/>
      <c r="K3805" s="21">
        <f>K3808</f>
        <v>0.5</v>
      </c>
      <c r="L3805" s="22">
        <f>L3808</f>
        <v>42.81</v>
      </c>
      <c r="M3805" s="47">
        <f>M3808</f>
        <v>21.41</v>
      </c>
    </row>
    <row r="3806" spans="1:13" ht="22.5" x14ac:dyDescent="0.25">
      <c r="A3806" s="20"/>
      <c r="B3806" s="20"/>
      <c r="C3806" s="20"/>
      <c r="D3806" s="19" t="s">
        <v>924</v>
      </c>
      <c r="E3806" s="20"/>
      <c r="F3806" s="20"/>
      <c r="G3806" s="20"/>
      <c r="H3806" s="20"/>
      <c r="I3806" s="20"/>
      <c r="J3806" s="20"/>
      <c r="K3806" s="20"/>
      <c r="L3806" s="20"/>
      <c r="M3806" s="48"/>
    </row>
    <row r="3807" spans="1:13" x14ac:dyDescent="0.25">
      <c r="A3807" s="20"/>
      <c r="B3807" s="20"/>
      <c r="C3807" s="20"/>
      <c r="D3807" s="23"/>
      <c r="E3807" s="18" t="s">
        <v>16</v>
      </c>
      <c r="F3807" s="24">
        <v>1</v>
      </c>
      <c r="G3807" s="25">
        <v>0.5</v>
      </c>
      <c r="H3807" s="25">
        <v>0</v>
      </c>
      <c r="I3807" s="25">
        <v>0</v>
      </c>
      <c r="J3807" s="22">
        <f>OR(F3807&lt;&gt;0,G3807&lt;&gt;0,H3807&lt;&gt;0,I3807&lt;&gt;0)*(F3807 + (F3807 = 0))*(G3807 + (G3807 = 0))*(H3807 + (H3807 = 0))*(I3807 + (I3807 = 0))</f>
        <v>0.5</v>
      </c>
      <c r="K3807" s="20"/>
      <c r="L3807" s="20"/>
      <c r="M3807" s="48"/>
    </row>
    <row r="3808" spans="1:13" x14ac:dyDescent="0.25">
      <c r="A3808" s="20"/>
      <c r="B3808" s="20"/>
      <c r="C3808" s="20"/>
      <c r="D3808" s="23"/>
      <c r="E3808" s="20"/>
      <c r="F3808" s="20"/>
      <c r="G3808" s="20"/>
      <c r="H3808" s="20"/>
      <c r="I3808" s="20"/>
      <c r="J3808" s="26" t="s">
        <v>925</v>
      </c>
      <c r="K3808" s="27">
        <f>J3807</f>
        <v>0.5</v>
      </c>
      <c r="L3808" s="25">
        <v>42.81</v>
      </c>
      <c r="M3808" s="49">
        <f>ROUND(K3808*L3808,2)</f>
        <v>21.41</v>
      </c>
    </row>
    <row r="3809" spans="1:13" x14ac:dyDescent="0.25">
      <c r="A3809" s="29"/>
      <c r="B3809" s="29"/>
      <c r="C3809" s="29"/>
      <c r="D3809" s="30"/>
      <c r="E3809" s="29"/>
      <c r="F3809" s="29"/>
      <c r="G3809" s="29"/>
      <c r="H3809" s="29"/>
      <c r="I3809" s="29"/>
      <c r="J3809" s="29"/>
      <c r="K3809" s="29"/>
      <c r="L3809" s="29"/>
      <c r="M3809" s="50"/>
    </row>
    <row r="3810" spans="1:13" x14ac:dyDescent="0.25">
      <c r="A3810" s="17" t="s">
        <v>926</v>
      </c>
      <c r="B3810" s="18" t="s">
        <v>21</v>
      </c>
      <c r="C3810" s="18" t="s">
        <v>914</v>
      </c>
      <c r="D3810" s="19" t="s">
        <v>927</v>
      </c>
      <c r="E3810" s="20"/>
      <c r="F3810" s="20"/>
      <c r="G3810" s="20"/>
      <c r="H3810" s="20"/>
      <c r="I3810" s="20"/>
      <c r="J3810" s="20"/>
      <c r="K3810" s="21">
        <f>K3813</f>
        <v>3.6</v>
      </c>
      <c r="L3810" s="22">
        <f>L3813</f>
        <v>52.33</v>
      </c>
      <c r="M3810" s="47">
        <f>M3813</f>
        <v>188.39</v>
      </c>
    </row>
    <row r="3811" spans="1:13" ht="22.5" x14ac:dyDescent="0.25">
      <c r="A3811" s="20"/>
      <c r="B3811" s="20"/>
      <c r="C3811" s="20"/>
      <c r="D3811" s="19" t="s">
        <v>928</v>
      </c>
      <c r="E3811" s="20"/>
      <c r="F3811" s="20"/>
      <c r="G3811" s="20"/>
      <c r="H3811" s="20"/>
      <c r="I3811" s="20"/>
      <c r="J3811" s="20"/>
      <c r="K3811" s="20"/>
      <c r="L3811" s="20"/>
      <c r="M3811" s="48"/>
    </row>
    <row r="3812" spans="1:13" x14ac:dyDescent="0.25">
      <c r="A3812" s="20"/>
      <c r="B3812" s="20"/>
      <c r="C3812" s="20"/>
      <c r="D3812" s="23"/>
      <c r="E3812" s="18" t="s">
        <v>16</v>
      </c>
      <c r="F3812" s="24">
        <v>1</v>
      </c>
      <c r="G3812" s="25">
        <v>3.6</v>
      </c>
      <c r="H3812" s="25">
        <v>0</v>
      </c>
      <c r="I3812" s="25">
        <v>0</v>
      </c>
      <c r="J3812" s="22">
        <f>OR(F3812&lt;&gt;0,G3812&lt;&gt;0,H3812&lt;&gt;0,I3812&lt;&gt;0)*(F3812 + (F3812 = 0))*(G3812 + (G3812 = 0))*(H3812 + (H3812 = 0))*(I3812 + (I3812 = 0))</f>
        <v>3.6</v>
      </c>
      <c r="K3812" s="20"/>
      <c r="L3812" s="20"/>
      <c r="M3812" s="48"/>
    </row>
    <row r="3813" spans="1:13" x14ac:dyDescent="0.25">
      <c r="A3813" s="20"/>
      <c r="B3813" s="20"/>
      <c r="C3813" s="20"/>
      <c r="D3813" s="23"/>
      <c r="E3813" s="20"/>
      <c r="F3813" s="20"/>
      <c r="G3813" s="20"/>
      <c r="H3813" s="20"/>
      <c r="I3813" s="20"/>
      <c r="J3813" s="26" t="s">
        <v>929</v>
      </c>
      <c r="K3813" s="27">
        <f>J3812</f>
        <v>3.6</v>
      </c>
      <c r="L3813" s="25">
        <v>52.33</v>
      </c>
      <c r="M3813" s="49">
        <f>ROUND(K3813*L3813,2)</f>
        <v>188.39</v>
      </c>
    </row>
    <row r="3814" spans="1:13" x14ac:dyDescent="0.25">
      <c r="A3814" s="29"/>
      <c r="B3814" s="29"/>
      <c r="C3814" s="29"/>
      <c r="D3814" s="30"/>
      <c r="E3814" s="29"/>
      <c r="F3814" s="29"/>
      <c r="G3814" s="29"/>
      <c r="H3814" s="29"/>
      <c r="I3814" s="29"/>
      <c r="J3814" s="29"/>
      <c r="K3814" s="29"/>
      <c r="L3814" s="29"/>
      <c r="M3814" s="50"/>
    </row>
    <row r="3815" spans="1:13" x14ac:dyDescent="0.25">
      <c r="A3815" s="17" t="s">
        <v>930</v>
      </c>
      <c r="B3815" s="18" t="s">
        <v>21</v>
      </c>
      <c r="C3815" s="18" t="s">
        <v>914</v>
      </c>
      <c r="D3815" s="19" t="s">
        <v>931</v>
      </c>
      <c r="E3815" s="20"/>
      <c r="F3815" s="20"/>
      <c r="G3815" s="20"/>
      <c r="H3815" s="20"/>
      <c r="I3815" s="20"/>
      <c r="J3815" s="20"/>
      <c r="K3815" s="21">
        <f>K3818</f>
        <v>1.2</v>
      </c>
      <c r="L3815" s="22">
        <f>L3818</f>
        <v>45.04</v>
      </c>
      <c r="M3815" s="47">
        <f>M3818</f>
        <v>54.05</v>
      </c>
    </row>
    <row r="3816" spans="1:13" ht="22.5" x14ac:dyDescent="0.25">
      <c r="A3816" s="20"/>
      <c r="B3816" s="20"/>
      <c r="C3816" s="20"/>
      <c r="D3816" s="19" t="s">
        <v>932</v>
      </c>
      <c r="E3816" s="20"/>
      <c r="F3816" s="20"/>
      <c r="G3816" s="20"/>
      <c r="H3816" s="20"/>
      <c r="I3816" s="20"/>
      <c r="J3816" s="20"/>
      <c r="K3816" s="20"/>
      <c r="L3816" s="20"/>
      <c r="M3816" s="48"/>
    </row>
    <row r="3817" spans="1:13" x14ac:dyDescent="0.25">
      <c r="A3817" s="20"/>
      <c r="B3817" s="20"/>
      <c r="C3817" s="20"/>
      <c r="D3817" s="23"/>
      <c r="E3817" s="18" t="s">
        <v>16</v>
      </c>
      <c r="F3817" s="24">
        <v>1</v>
      </c>
      <c r="G3817" s="25">
        <v>1.2</v>
      </c>
      <c r="H3817" s="25">
        <v>0</v>
      </c>
      <c r="I3817" s="25">
        <v>0</v>
      </c>
      <c r="J3817" s="22">
        <f>OR(F3817&lt;&gt;0,G3817&lt;&gt;0,H3817&lt;&gt;0,I3817&lt;&gt;0)*(F3817 + (F3817 = 0))*(G3817 + (G3817 = 0))*(H3817 + (H3817 = 0))*(I3817 + (I3817 = 0))</f>
        <v>1.2</v>
      </c>
      <c r="K3817" s="20"/>
      <c r="L3817" s="20"/>
      <c r="M3817" s="48"/>
    </row>
    <row r="3818" spans="1:13" x14ac:dyDescent="0.25">
      <c r="A3818" s="20"/>
      <c r="B3818" s="20"/>
      <c r="C3818" s="20"/>
      <c r="D3818" s="23"/>
      <c r="E3818" s="20"/>
      <c r="F3818" s="20"/>
      <c r="G3818" s="20"/>
      <c r="H3818" s="20"/>
      <c r="I3818" s="20"/>
      <c r="J3818" s="26" t="s">
        <v>933</v>
      </c>
      <c r="K3818" s="27">
        <f>J3817</f>
        <v>1.2</v>
      </c>
      <c r="L3818" s="25">
        <v>45.04</v>
      </c>
      <c r="M3818" s="49">
        <f>ROUND(K3818*L3818,2)</f>
        <v>54.05</v>
      </c>
    </row>
    <row r="3819" spans="1:13" x14ac:dyDescent="0.25">
      <c r="A3819" s="29"/>
      <c r="B3819" s="29"/>
      <c r="C3819" s="29"/>
      <c r="D3819" s="30"/>
      <c r="E3819" s="29"/>
      <c r="F3819" s="29"/>
      <c r="G3819" s="29"/>
      <c r="H3819" s="29"/>
      <c r="I3819" s="29"/>
      <c r="J3819" s="29"/>
      <c r="K3819" s="29"/>
      <c r="L3819" s="29"/>
      <c r="M3819" s="50"/>
    </row>
    <row r="3820" spans="1:13" x14ac:dyDescent="0.25">
      <c r="A3820" s="17" t="s">
        <v>934</v>
      </c>
      <c r="B3820" s="18" t="s">
        <v>21</v>
      </c>
      <c r="C3820" s="18" t="s">
        <v>914</v>
      </c>
      <c r="D3820" s="19" t="s">
        <v>935</v>
      </c>
      <c r="E3820" s="20"/>
      <c r="F3820" s="20"/>
      <c r="G3820" s="20"/>
      <c r="H3820" s="20"/>
      <c r="I3820" s="20"/>
      <c r="J3820" s="20"/>
      <c r="K3820" s="21">
        <f>K3823</f>
        <v>0.3</v>
      </c>
      <c r="L3820" s="22">
        <f>L3823</f>
        <v>338.33</v>
      </c>
      <c r="M3820" s="47">
        <f>M3823</f>
        <v>101.5</v>
      </c>
    </row>
    <row r="3821" spans="1:13" ht="22.5" x14ac:dyDescent="0.25">
      <c r="A3821" s="20"/>
      <c r="B3821" s="20"/>
      <c r="C3821" s="20"/>
      <c r="D3821" s="19" t="s">
        <v>936</v>
      </c>
      <c r="E3821" s="20"/>
      <c r="F3821" s="20"/>
      <c r="G3821" s="20"/>
      <c r="H3821" s="20"/>
      <c r="I3821" s="20"/>
      <c r="J3821" s="20"/>
      <c r="K3821" s="20"/>
      <c r="L3821" s="20"/>
      <c r="M3821" s="48"/>
    </row>
    <row r="3822" spans="1:13" x14ac:dyDescent="0.25">
      <c r="A3822" s="20"/>
      <c r="B3822" s="20"/>
      <c r="C3822" s="20"/>
      <c r="D3822" s="23"/>
      <c r="E3822" s="18" t="s">
        <v>16</v>
      </c>
      <c r="F3822" s="24">
        <v>1</v>
      </c>
      <c r="G3822" s="25">
        <v>0.3</v>
      </c>
      <c r="H3822" s="25">
        <v>0</v>
      </c>
      <c r="I3822" s="25">
        <v>0</v>
      </c>
      <c r="J3822" s="22">
        <f>OR(F3822&lt;&gt;0,G3822&lt;&gt;0,H3822&lt;&gt;0,I3822&lt;&gt;0)*(F3822 + (F3822 = 0))*(G3822 + (G3822 = 0))*(H3822 + (H3822 = 0))*(I3822 + (I3822 = 0))</f>
        <v>0.3</v>
      </c>
      <c r="K3822" s="20"/>
      <c r="L3822" s="20"/>
      <c r="M3822" s="48"/>
    </row>
    <row r="3823" spans="1:13" x14ac:dyDescent="0.25">
      <c r="A3823" s="20"/>
      <c r="B3823" s="20"/>
      <c r="C3823" s="20"/>
      <c r="D3823" s="23"/>
      <c r="E3823" s="20"/>
      <c r="F3823" s="20"/>
      <c r="G3823" s="20"/>
      <c r="H3823" s="20"/>
      <c r="I3823" s="20"/>
      <c r="J3823" s="26" t="s">
        <v>937</v>
      </c>
      <c r="K3823" s="27">
        <f>J3822</f>
        <v>0.3</v>
      </c>
      <c r="L3823" s="25">
        <v>338.33</v>
      </c>
      <c r="M3823" s="49">
        <f>ROUND(K3823*L3823,2)</f>
        <v>101.5</v>
      </c>
    </row>
    <row r="3824" spans="1:13" x14ac:dyDescent="0.25">
      <c r="A3824" s="29"/>
      <c r="B3824" s="29"/>
      <c r="C3824" s="29"/>
      <c r="D3824" s="30"/>
      <c r="E3824" s="29"/>
      <c r="F3824" s="29"/>
      <c r="G3824" s="29"/>
      <c r="H3824" s="29"/>
      <c r="I3824" s="29"/>
      <c r="J3824" s="29"/>
      <c r="K3824" s="29"/>
      <c r="L3824" s="29"/>
      <c r="M3824" s="50"/>
    </row>
    <row r="3825" spans="1:13" x14ac:dyDescent="0.25">
      <c r="A3825" s="17" t="s">
        <v>938</v>
      </c>
      <c r="B3825" s="18" t="s">
        <v>21</v>
      </c>
      <c r="C3825" s="18" t="s">
        <v>914</v>
      </c>
      <c r="D3825" s="19" t="s">
        <v>939</v>
      </c>
      <c r="E3825" s="20"/>
      <c r="F3825" s="20"/>
      <c r="G3825" s="20"/>
      <c r="H3825" s="20"/>
      <c r="I3825" s="20"/>
      <c r="J3825" s="20"/>
      <c r="K3825" s="21">
        <f>K3828</f>
        <v>0.45</v>
      </c>
      <c r="L3825" s="22">
        <f>L3828</f>
        <v>264.93</v>
      </c>
      <c r="M3825" s="47">
        <f>M3828</f>
        <v>119.22</v>
      </c>
    </row>
    <row r="3826" spans="1:13" ht="22.5" x14ac:dyDescent="0.25">
      <c r="A3826" s="20"/>
      <c r="B3826" s="20"/>
      <c r="C3826" s="20"/>
      <c r="D3826" s="19" t="s">
        <v>940</v>
      </c>
      <c r="E3826" s="20"/>
      <c r="F3826" s="20"/>
      <c r="G3826" s="20"/>
      <c r="H3826" s="20"/>
      <c r="I3826" s="20"/>
      <c r="J3826" s="20"/>
      <c r="K3826" s="20"/>
      <c r="L3826" s="20"/>
      <c r="M3826" s="48"/>
    </row>
    <row r="3827" spans="1:13" x14ac:dyDescent="0.25">
      <c r="A3827" s="20"/>
      <c r="B3827" s="20"/>
      <c r="C3827" s="20"/>
      <c r="D3827" s="23"/>
      <c r="E3827" s="18" t="s">
        <v>16</v>
      </c>
      <c r="F3827" s="24">
        <v>1</v>
      </c>
      <c r="G3827" s="25">
        <v>0.45</v>
      </c>
      <c r="H3827" s="25">
        <v>0</v>
      </c>
      <c r="I3827" s="25">
        <v>0</v>
      </c>
      <c r="J3827" s="22">
        <f>OR(F3827&lt;&gt;0,G3827&lt;&gt;0,H3827&lt;&gt;0,I3827&lt;&gt;0)*(F3827 + (F3827 = 0))*(G3827 + (G3827 = 0))*(H3827 + (H3827 = 0))*(I3827 + (I3827 = 0))</f>
        <v>0.45</v>
      </c>
      <c r="K3827" s="20"/>
      <c r="L3827" s="20"/>
      <c r="M3827" s="48"/>
    </row>
    <row r="3828" spans="1:13" x14ac:dyDescent="0.25">
      <c r="A3828" s="20"/>
      <c r="B3828" s="20"/>
      <c r="C3828" s="20"/>
      <c r="D3828" s="23"/>
      <c r="E3828" s="20"/>
      <c r="F3828" s="20"/>
      <c r="G3828" s="20"/>
      <c r="H3828" s="20"/>
      <c r="I3828" s="20"/>
      <c r="J3828" s="26" t="s">
        <v>941</v>
      </c>
      <c r="K3828" s="27">
        <f>J3827</f>
        <v>0.45</v>
      </c>
      <c r="L3828" s="25">
        <v>264.93</v>
      </c>
      <c r="M3828" s="49">
        <f>ROUND(K3828*L3828,2)</f>
        <v>119.22</v>
      </c>
    </row>
    <row r="3829" spans="1:13" x14ac:dyDescent="0.25">
      <c r="A3829" s="29"/>
      <c r="B3829" s="29"/>
      <c r="C3829" s="29"/>
      <c r="D3829" s="30"/>
      <c r="E3829" s="29"/>
      <c r="F3829" s="29"/>
      <c r="G3829" s="29"/>
      <c r="H3829" s="29"/>
      <c r="I3829" s="29"/>
      <c r="J3829" s="29"/>
      <c r="K3829" s="29"/>
      <c r="L3829" s="29"/>
      <c r="M3829" s="50"/>
    </row>
    <row r="3830" spans="1:13" x14ac:dyDescent="0.25">
      <c r="A3830" s="17" t="s">
        <v>942</v>
      </c>
      <c r="B3830" s="18" t="s">
        <v>21</v>
      </c>
      <c r="C3830" s="18" t="s">
        <v>914</v>
      </c>
      <c r="D3830" s="19" t="s">
        <v>943</v>
      </c>
      <c r="E3830" s="20"/>
      <c r="F3830" s="20"/>
      <c r="G3830" s="20"/>
      <c r="H3830" s="20"/>
      <c r="I3830" s="20"/>
      <c r="J3830" s="20"/>
      <c r="K3830" s="21">
        <f>K3833</f>
        <v>0.3</v>
      </c>
      <c r="L3830" s="22">
        <f>L3833</f>
        <v>2378.8200000000002</v>
      </c>
      <c r="M3830" s="47">
        <f>M3833</f>
        <v>713.65</v>
      </c>
    </row>
    <row r="3831" spans="1:13" ht="22.5" x14ac:dyDescent="0.25">
      <c r="A3831" s="20"/>
      <c r="B3831" s="20"/>
      <c r="C3831" s="20"/>
      <c r="D3831" s="19" t="s">
        <v>944</v>
      </c>
      <c r="E3831" s="20"/>
      <c r="F3831" s="20"/>
      <c r="G3831" s="20"/>
      <c r="H3831" s="20"/>
      <c r="I3831" s="20"/>
      <c r="J3831" s="20"/>
      <c r="K3831" s="20"/>
      <c r="L3831" s="20"/>
      <c r="M3831" s="48"/>
    </row>
    <row r="3832" spans="1:13" x14ac:dyDescent="0.25">
      <c r="A3832" s="20"/>
      <c r="B3832" s="20"/>
      <c r="C3832" s="20"/>
      <c r="D3832" s="23"/>
      <c r="E3832" s="18" t="s">
        <v>16</v>
      </c>
      <c r="F3832" s="24">
        <v>1</v>
      </c>
      <c r="G3832" s="25">
        <v>0.3</v>
      </c>
      <c r="H3832" s="25">
        <v>0</v>
      </c>
      <c r="I3832" s="25">
        <v>0</v>
      </c>
      <c r="J3832" s="22">
        <f>OR(F3832&lt;&gt;0,G3832&lt;&gt;0,H3832&lt;&gt;0,I3832&lt;&gt;0)*(F3832 + (F3832 = 0))*(G3832 + (G3832 = 0))*(H3832 + (H3832 = 0))*(I3832 + (I3832 = 0))</f>
        <v>0.3</v>
      </c>
      <c r="K3832" s="20"/>
      <c r="L3832" s="20"/>
      <c r="M3832" s="48"/>
    </row>
    <row r="3833" spans="1:13" x14ac:dyDescent="0.25">
      <c r="A3833" s="20"/>
      <c r="B3833" s="20"/>
      <c r="C3833" s="20"/>
      <c r="D3833" s="23"/>
      <c r="E3833" s="20"/>
      <c r="F3833" s="20"/>
      <c r="G3833" s="20"/>
      <c r="H3833" s="20"/>
      <c r="I3833" s="20"/>
      <c r="J3833" s="26" t="s">
        <v>945</v>
      </c>
      <c r="K3833" s="27">
        <f>J3832</f>
        <v>0.3</v>
      </c>
      <c r="L3833" s="25">
        <v>2378.8200000000002</v>
      </c>
      <c r="M3833" s="49">
        <f>ROUND(K3833*L3833,2)</f>
        <v>713.65</v>
      </c>
    </row>
    <row r="3834" spans="1:13" x14ac:dyDescent="0.25">
      <c r="A3834" s="29"/>
      <c r="B3834" s="29"/>
      <c r="C3834" s="29"/>
      <c r="D3834" s="30"/>
      <c r="E3834" s="29"/>
      <c r="F3834" s="29"/>
      <c r="G3834" s="29"/>
      <c r="H3834" s="29"/>
      <c r="I3834" s="29"/>
      <c r="J3834" s="29"/>
      <c r="K3834" s="29"/>
      <c r="L3834" s="29"/>
      <c r="M3834" s="50"/>
    </row>
    <row r="3835" spans="1:13" x14ac:dyDescent="0.25">
      <c r="A3835" s="17" t="s">
        <v>946</v>
      </c>
      <c r="B3835" s="18" t="s">
        <v>21</v>
      </c>
      <c r="C3835" s="18" t="s">
        <v>914</v>
      </c>
      <c r="D3835" s="19" t="s">
        <v>947</v>
      </c>
      <c r="E3835" s="20"/>
      <c r="F3835" s="20"/>
      <c r="G3835" s="20"/>
      <c r="H3835" s="20"/>
      <c r="I3835" s="20"/>
      <c r="J3835" s="20"/>
      <c r="K3835" s="21">
        <f>K3838</f>
        <v>0.1</v>
      </c>
      <c r="L3835" s="22">
        <f>L3838</f>
        <v>140.47999999999999</v>
      </c>
      <c r="M3835" s="47">
        <f>M3838</f>
        <v>14.05</v>
      </c>
    </row>
    <row r="3836" spans="1:13" ht="22.5" x14ac:dyDescent="0.25">
      <c r="A3836" s="20"/>
      <c r="B3836" s="20"/>
      <c r="C3836" s="20"/>
      <c r="D3836" s="19" t="s">
        <v>948</v>
      </c>
      <c r="E3836" s="20"/>
      <c r="F3836" s="20"/>
      <c r="G3836" s="20"/>
      <c r="H3836" s="20"/>
      <c r="I3836" s="20"/>
      <c r="J3836" s="20"/>
      <c r="K3836" s="20"/>
      <c r="L3836" s="20"/>
      <c r="M3836" s="48"/>
    </row>
    <row r="3837" spans="1:13" x14ac:dyDescent="0.25">
      <c r="A3837" s="20"/>
      <c r="B3837" s="20"/>
      <c r="C3837" s="20"/>
      <c r="D3837" s="23"/>
      <c r="E3837" s="18" t="s">
        <v>16</v>
      </c>
      <c r="F3837" s="24">
        <v>1</v>
      </c>
      <c r="G3837" s="25">
        <v>0.1</v>
      </c>
      <c r="H3837" s="25">
        <v>0</v>
      </c>
      <c r="I3837" s="25">
        <v>0</v>
      </c>
      <c r="J3837" s="22">
        <f>OR(F3837&lt;&gt;0,G3837&lt;&gt;0,H3837&lt;&gt;0,I3837&lt;&gt;0)*(F3837 + (F3837 = 0))*(G3837 + (G3837 = 0))*(H3837 + (H3837 = 0))*(I3837 + (I3837 = 0))</f>
        <v>0.1</v>
      </c>
      <c r="K3837" s="20"/>
      <c r="L3837" s="20"/>
      <c r="M3837" s="48"/>
    </row>
    <row r="3838" spans="1:13" x14ac:dyDescent="0.25">
      <c r="A3838" s="20"/>
      <c r="B3838" s="20"/>
      <c r="C3838" s="20"/>
      <c r="D3838" s="23"/>
      <c r="E3838" s="20"/>
      <c r="F3838" s="20"/>
      <c r="G3838" s="20"/>
      <c r="H3838" s="20"/>
      <c r="I3838" s="20"/>
      <c r="J3838" s="26" t="s">
        <v>949</v>
      </c>
      <c r="K3838" s="27">
        <f>J3837</f>
        <v>0.1</v>
      </c>
      <c r="L3838" s="25">
        <v>140.47999999999999</v>
      </c>
      <c r="M3838" s="49">
        <f>ROUND(K3838*L3838,2)</f>
        <v>14.05</v>
      </c>
    </row>
    <row r="3839" spans="1:13" x14ac:dyDescent="0.25">
      <c r="A3839" s="29"/>
      <c r="B3839" s="29"/>
      <c r="C3839" s="29"/>
      <c r="D3839" s="30"/>
      <c r="E3839" s="29"/>
      <c r="F3839" s="29"/>
      <c r="G3839" s="29"/>
      <c r="H3839" s="29"/>
      <c r="I3839" s="29"/>
      <c r="J3839" s="29"/>
      <c r="K3839" s="29"/>
      <c r="L3839" s="29"/>
      <c r="M3839" s="50"/>
    </row>
    <row r="3840" spans="1:13" x14ac:dyDescent="0.25">
      <c r="A3840" s="17" t="s">
        <v>950</v>
      </c>
      <c r="B3840" s="18" t="s">
        <v>21</v>
      </c>
      <c r="C3840" s="18" t="s">
        <v>64</v>
      </c>
      <c r="D3840" s="19" t="s">
        <v>951</v>
      </c>
      <c r="E3840" s="20"/>
      <c r="F3840" s="20"/>
      <c r="G3840" s="20"/>
      <c r="H3840" s="20"/>
      <c r="I3840" s="20"/>
      <c r="J3840" s="20"/>
      <c r="K3840" s="21">
        <f>K3843</f>
        <v>1</v>
      </c>
      <c r="L3840" s="22">
        <f>L3843</f>
        <v>3696.5</v>
      </c>
      <c r="M3840" s="47">
        <f>M3843</f>
        <v>3696.5</v>
      </c>
    </row>
    <row r="3841" spans="1:13" ht="56.25" x14ac:dyDescent="0.25">
      <c r="A3841" s="20"/>
      <c r="B3841" s="20"/>
      <c r="C3841" s="20"/>
      <c r="D3841" s="19" t="s">
        <v>952</v>
      </c>
      <c r="E3841" s="20"/>
      <c r="F3841" s="20"/>
      <c r="G3841" s="20"/>
      <c r="H3841" s="20"/>
      <c r="I3841" s="20"/>
      <c r="J3841" s="20"/>
      <c r="K3841" s="20"/>
      <c r="L3841" s="20"/>
      <c r="M3841" s="48"/>
    </row>
    <row r="3842" spans="1:13" x14ac:dyDescent="0.25">
      <c r="A3842" s="20"/>
      <c r="B3842" s="20"/>
      <c r="C3842" s="20"/>
      <c r="D3842" s="23"/>
      <c r="E3842" s="18" t="s">
        <v>16</v>
      </c>
      <c r="F3842" s="24">
        <v>1</v>
      </c>
      <c r="G3842" s="25">
        <v>0</v>
      </c>
      <c r="H3842" s="25">
        <v>0</v>
      </c>
      <c r="I3842" s="25">
        <v>0</v>
      </c>
      <c r="J3842" s="22">
        <f>OR(F3842&lt;&gt;0,G3842&lt;&gt;0,H3842&lt;&gt;0,I3842&lt;&gt;0)*(F3842 + (F3842 = 0))*(G3842 + (G3842 = 0))*(H3842 + (H3842 = 0))*(I3842 + (I3842 = 0))</f>
        <v>1</v>
      </c>
      <c r="K3842" s="20"/>
      <c r="L3842" s="20"/>
      <c r="M3842" s="48"/>
    </row>
    <row r="3843" spans="1:13" x14ac:dyDescent="0.25">
      <c r="A3843" s="20"/>
      <c r="B3843" s="20"/>
      <c r="C3843" s="20"/>
      <c r="D3843" s="23"/>
      <c r="E3843" s="20"/>
      <c r="F3843" s="20"/>
      <c r="G3843" s="20"/>
      <c r="H3843" s="20"/>
      <c r="I3843" s="20"/>
      <c r="J3843" s="26" t="s">
        <v>953</v>
      </c>
      <c r="K3843" s="27">
        <f>J3842</f>
        <v>1</v>
      </c>
      <c r="L3843" s="25">
        <v>3696.5</v>
      </c>
      <c r="M3843" s="49">
        <f>ROUND(K3843*L3843,2)</f>
        <v>3696.5</v>
      </c>
    </row>
    <row r="3844" spans="1:13" x14ac:dyDescent="0.25">
      <c r="A3844" s="29"/>
      <c r="B3844" s="29"/>
      <c r="C3844" s="29"/>
      <c r="D3844" s="30"/>
      <c r="E3844" s="29"/>
      <c r="F3844" s="29"/>
      <c r="G3844" s="29"/>
      <c r="H3844" s="29"/>
      <c r="I3844" s="29"/>
      <c r="J3844" s="29"/>
      <c r="K3844" s="29"/>
      <c r="L3844" s="29"/>
      <c r="M3844" s="50"/>
    </row>
    <row r="3845" spans="1:13" x14ac:dyDescent="0.25">
      <c r="A3845" s="20"/>
      <c r="B3845" s="20"/>
      <c r="C3845" s="20"/>
      <c r="D3845" s="23"/>
      <c r="E3845" s="20"/>
      <c r="F3845" s="20"/>
      <c r="G3845" s="20"/>
      <c r="H3845" s="20"/>
      <c r="I3845" s="20"/>
      <c r="J3845" s="26" t="s">
        <v>954</v>
      </c>
      <c r="K3845" s="31">
        <v>1</v>
      </c>
      <c r="L3845" s="28">
        <f>M3795+M3800+M3805+M3810+M3815+M3820+M3825+M3830+M3835+M3840</f>
        <v>5723.66</v>
      </c>
      <c r="M3845" s="49">
        <f>ROUND(K3845*L3845,2)</f>
        <v>5723.66</v>
      </c>
    </row>
    <row r="3846" spans="1:13" x14ac:dyDescent="0.25">
      <c r="A3846" s="29"/>
      <c r="B3846" s="29"/>
      <c r="C3846" s="29"/>
      <c r="D3846" s="30"/>
      <c r="E3846" s="29"/>
      <c r="F3846" s="29"/>
      <c r="G3846" s="29"/>
      <c r="H3846" s="29"/>
      <c r="I3846" s="29"/>
      <c r="J3846" s="29"/>
      <c r="K3846" s="29"/>
      <c r="L3846" s="29"/>
      <c r="M3846" s="50"/>
    </row>
    <row r="3847" spans="1:13" x14ac:dyDescent="0.25">
      <c r="A3847" s="20"/>
      <c r="B3847" s="20"/>
      <c r="C3847" s="20"/>
      <c r="D3847" s="23"/>
      <c r="E3847" s="20"/>
      <c r="F3847" s="20"/>
      <c r="G3847" s="20"/>
      <c r="H3847" s="20"/>
      <c r="I3847" s="20"/>
      <c r="J3847" s="26" t="s">
        <v>955</v>
      </c>
      <c r="K3847" s="32">
        <v>1</v>
      </c>
      <c r="L3847" s="28">
        <f>M3794</f>
        <v>5723.66</v>
      </c>
      <c r="M3847" s="49">
        <f>ROUND(K3847*L3847,2)</f>
        <v>5723.66</v>
      </c>
    </row>
    <row r="3848" spans="1:13" x14ac:dyDescent="0.25">
      <c r="A3848" s="29"/>
      <c r="B3848" s="29"/>
      <c r="C3848" s="29"/>
      <c r="D3848" s="30"/>
      <c r="E3848" s="29"/>
      <c r="F3848" s="29"/>
      <c r="G3848" s="29"/>
      <c r="H3848" s="29"/>
      <c r="I3848" s="29"/>
      <c r="J3848" s="29"/>
      <c r="K3848" s="29"/>
      <c r="L3848" s="29"/>
      <c r="M3848" s="50"/>
    </row>
    <row r="3849" spans="1:13" collapsed="1" x14ac:dyDescent="0.25">
      <c r="A3849" s="7" t="s">
        <v>956</v>
      </c>
      <c r="B3849" s="7" t="s">
        <v>15</v>
      </c>
      <c r="C3849" s="7" t="s">
        <v>16</v>
      </c>
      <c r="D3849" s="8" t="s">
        <v>957</v>
      </c>
      <c r="E3849" s="9"/>
      <c r="F3849" s="9"/>
      <c r="G3849" s="9"/>
      <c r="H3849" s="9"/>
      <c r="I3849" s="9"/>
      <c r="J3849" s="9"/>
      <c r="K3849" s="10">
        <f>K4021</f>
        <v>1</v>
      </c>
      <c r="L3849" s="11">
        <f>L4021</f>
        <v>14497.44</v>
      </c>
      <c r="M3849" s="45">
        <f>M4021</f>
        <v>14497.44</v>
      </c>
    </row>
    <row r="3850" spans="1:13" x14ac:dyDescent="0.25">
      <c r="A3850" s="12" t="s">
        <v>958</v>
      </c>
      <c r="B3850" s="12" t="s">
        <v>15</v>
      </c>
      <c r="C3850" s="12" t="s">
        <v>16</v>
      </c>
      <c r="D3850" s="13" t="s">
        <v>19</v>
      </c>
      <c r="E3850" s="14"/>
      <c r="F3850" s="14"/>
      <c r="G3850" s="14"/>
      <c r="H3850" s="14"/>
      <c r="I3850" s="14"/>
      <c r="J3850" s="14"/>
      <c r="K3850" s="15">
        <f>K4019</f>
        <v>1</v>
      </c>
      <c r="L3850" s="16">
        <f>L4019</f>
        <v>14497.44</v>
      </c>
      <c r="M3850" s="46">
        <f>M4019</f>
        <v>14497.44</v>
      </c>
    </row>
    <row r="3851" spans="1:13" x14ac:dyDescent="0.25">
      <c r="A3851" s="37" t="s">
        <v>959</v>
      </c>
      <c r="B3851" s="37" t="s">
        <v>15</v>
      </c>
      <c r="C3851" s="37" t="s">
        <v>16</v>
      </c>
      <c r="D3851" s="38" t="s">
        <v>960</v>
      </c>
      <c r="E3851" s="39"/>
      <c r="F3851" s="39"/>
      <c r="G3851" s="39"/>
      <c r="H3851" s="39"/>
      <c r="I3851" s="39"/>
      <c r="J3851" s="39"/>
      <c r="K3851" s="40">
        <f>K3877</f>
        <v>1</v>
      </c>
      <c r="L3851" s="41">
        <f>L3877</f>
        <v>2349.9</v>
      </c>
      <c r="M3851" s="51">
        <f>M3877</f>
        <v>2349.9</v>
      </c>
    </row>
    <row r="3852" spans="1:13" x14ac:dyDescent="0.25">
      <c r="A3852" s="17" t="s">
        <v>961</v>
      </c>
      <c r="B3852" s="18" t="s">
        <v>21</v>
      </c>
      <c r="C3852" s="18" t="s">
        <v>29</v>
      </c>
      <c r="D3852" s="19" t="s">
        <v>962</v>
      </c>
      <c r="E3852" s="20"/>
      <c r="F3852" s="20"/>
      <c r="G3852" s="20"/>
      <c r="H3852" s="20"/>
      <c r="I3852" s="20"/>
      <c r="J3852" s="20"/>
      <c r="K3852" s="21">
        <f>K3855</f>
        <v>40</v>
      </c>
      <c r="L3852" s="22">
        <f>L3855</f>
        <v>24.54</v>
      </c>
      <c r="M3852" s="47">
        <f>M3855</f>
        <v>981.6</v>
      </c>
    </row>
    <row r="3853" spans="1:13" ht="56.25" x14ac:dyDescent="0.25">
      <c r="A3853" s="20"/>
      <c r="B3853" s="20"/>
      <c r="C3853" s="20"/>
      <c r="D3853" s="19" t="s">
        <v>963</v>
      </c>
      <c r="E3853" s="20"/>
      <c r="F3853" s="20"/>
      <c r="G3853" s="20"/>
      <c r="H3853" s="20"/>
      <c r="I3853" s="20"/>
      <c r="J3853" s="20"/>
      <c r="K3853" s="20"/>
      <c r="L3853" s="20"/>
      <c r="M3853" s="48"/>
    </row>
    <row r="3854" spans="1:13" x14ac:dyDescent="0.25">
      <c r="A3854" s="20"/>
      <c r="B3854" s="20"/>
      <c r="C3854" s="20"/>
      <c r="D3854" s="23"/>
      <c r="E3854" s="18" t="s">
        <v>16</v>
      </c>
      <c r="F3854" s="24">
        <v>40</v>
      </c>
      <c r="G3854" s="25">
        <v>0</v>
      </c>
      <c r="H3854" s="25">
        <v>0</v>
      </c>
      <c r="I3854" s="25">
        <v>0</v>
      </c>
      <c r="J3854" s="22">
        <f>OR(F3854&lt;&gt;0,G3854&lt;&gt;0,H3854&lt;&gt;0,I3854&lt;&gt;0)*(F3854 + (F3854 = 0))*(G3854 + (G3854 = 0))*(H3854 + (H3854 = 0))*(I3854 + (I3854 = 0))</f>
        <v>40</v>
      </c>
      <c r="K3854" s="20"/>
      <c r="L3854" s="20"/>
      <c r="M3854" s="48"/>
    </row>
    <row r="3855" spans="1:13" x14ac:dyDescent="0.25">
      <c r="A3855" s="20"/>
      <c r="B3855" s="20"/>
      <c r="C3855" s="20"/>
      <c r="D3855" s="23"/>
      <c r="E3855" s="20"/>
      <c r="F3855" s="20"/>
      <c r="G3855" s="20"/>
      <c r="H3855" s="20"/>
      <c r="I3855" s="20"/>
      <c r="J3855" s="26" t="s">
        <v>964</v>
      </c>
      <c r="K3855" s="27">
        <f>J3854</f>
        <v>40</v>
      </c>
      <c r="L3855" s="25">
        <v>24.54</v>
      </c>
      <c r="M3855" s="49">
        <f>ROUND(K3855*L3855,2)</f>
        <v>981.6</v>
      </c>
    </row>
    <row r="3856" spans="1:13" x14ac:dyDescent="0.25">
      <c r="A3856" s="29"/>
      <c r="B3856" s="29"/>
      <c r="C3856" s="29"/>
      <c r="D3856" s="30"/>
      <c r="E3856" s="29"/>
      <c r="F3856" s="29"/>
      <c r="G3856" s="29"/>
      <c r="H3856" s="29"/>
      <c r="I3856" s="29"/>
      <c r="J3856" s="29"/>
      <c r="K3856" s="29"/>
      <c r="L3856" s="29"/>
      <c r="M3856" s="50"/>
    </row>
    <row r="3857" spans="1:13" x14ac:dyDescent="0.25">
      <c r="A3857" s="17" t="s">
        <v>965</v>
      </c>
      <c r="B3857" s="18" t="s">
        <v>21</v>
      </c>
      <c r="C3857" s="18" t="s">
        <v>29</v>
      </c>
      <c r="D3857" s="19" t="s">
        <v>966</v>
      </c>
      <c r="E3857" s="20"/>
      <c r="F3857" s="20"/>
      <c r="G3857" s="20"/>
      <c r="H3857" s="20"/>
      <c r="I3857" s="20"/>
      <c r="J3857" s="20"/>
      <c r="K3857" s="21">
        <f>K3860</f>
        <v>30</v>
      </c>
      <c r="L3857" s="22">
        <f>L3860</f>
        <v>7.82</v>
      </c>
      <c r="M3857" s="47">
        <f>M3860</f>
        <v>234.6</v>
      </c>
    </row>
    <row r="3858" spans="1:13" ht="45" x14ac:dyDescent="0.25">
      <c r="A3858" s="20"/>
      <c r="B3858" s="20"/>
      <c r="C3858" s="20"/>
      <c r="D3858" s="19" t="s">
        <v>967</v>
      </c>
      <c r="E3858" s="20"/>
      <c r="F3858" s="20"/>
      <c r="G3858" s="20"/>
      <c r="H3858" s="20"/>
      <c r="I3858" s="20"/>
      <c r="J3858" s="20"/>
      <c r="K3858" s="20"/>
      <c r="L3858" s="20"/>
      <c r="M3858" s="48"/>
    </row>
    <row r="3859" spans="1:13" x14ac:dyDescent="0.25">
      <c r="A3859" s="20"/>
      <c r="B3859" s="20"/>
      <c r="C3859" s="20"/>
      <c r="D3859" s="23"/>
      <c r="E3859" s="18" t="s">
        <v>16</v>
      </c>
      <c r="F3859" s="24">
        <v>30</v>
      </c>
      <c r="G3859" s="25">
        <v>0</v>
      </c>
      <c r="H3859" s="25">
        <v>0</v>
      </c>
      <c r="I3859" s="25">
        <v>0</v>
      </c>
      <c r="J3859" s="22">
        <f>OR(F3859&lt;&gt;0,G3859&lt;&gt;0,H3859&lt;&gt;0,I3859&lt;&gt;0)*(F3859 + (F3859 = 0))*(G3859 + (G3859 = 0))*(H3859 + (H3859 = 0))*(I3859 + (I3859 = 0))</f>
        <v>30</v>
      </c>
      <c r="K3859" s="20"/>
      <c r="L3859" s="20"/>
      <c r="M3859" s="48"/>
    </row>
    <row r="3860" spans="1:13" x14ac:dyDescent="0.25">
      <c r="A3860" s="20"/>
      <c r="B3860" s="20"/>
      <c r="C3860" s="20"/>
      <c r="D3860" s="23"/>
      <c r="E3860" s="20"/>
      <c r="F3860" s="20"/>
      <c r="G3860" s="20"/>
      <c r="H3860" s="20"/>
      <c r="I3860" s="20"/>
      <c r="J3860" s="26" t="s">
        <v>968</v>
      </c>
      <c r="K3860" s="27">
        <f>J3859</f>
        <v>30</v>
      </c>
      <c r="L3860" s="25">
        <v>7.82</v>
      </c>
      <c r="M3860" s="49">
        <f>ROUND(K3860*L3860,2)</f>
        <v>234.6</v>
      </c>
    </row>
    <row r="3861" spans="1:13" x14ac:dyDescent="0.25">
      <c r="A3861" s="29"/>
      <c r="B3861" s="29"/>
      <c r="C3861" s="29"/>
      <c r="D3861" s="30"/>
      <c r="E3861" s="29"/>
      <c r="F3861" s="29"/>
      <c r="G3861" s="29"/>
      <c r="H3861" s="29"/>
      <c r="I3861" s="29"/>
      <c r="J3861" s="29"/>
      <c r="K3861" s="29"/>
      <c r="L3861" s="29"/>
      <c r="M3861" s="50"/>
    </row>
    <row r="3862" spans="1:13" x14ac:dyDescent="0.25">
      <c r="A3862" s="17" t="s">
        <v>969</v>
      </c>
      <c r="B3862" s="18" t="s">
        <v>21</v>
      </c>
      <c r="C3862" s="18" t="s">
        <v>29</v>
      </c>
      <c r="D3862" s="19" t="s">
        <v>970</v>
      </c>
      <c r="E3862" s="20"/>
      <c r="F3862" s="20"/>
      <c r="G3862" s="20"/>
      <c r="H3862" s="20"/>
      <c r="I3862" s="20"/>
      <c r="J3862" s="20"/>
      <c r="K3862" s="21">
        <f>K3865</f>
        <v>40</v>
      </c>
      <c r="L3862" s="22">
        <f>L3865</f>
        <v>7.06</v>
      </c>
      <c r="M3862" s="47">
        <f>M3865</f>
        <v>282.39999999999998</v>
      </c>
    </row>
    <row r="3863" spans="1:13" ht="45" x14ac:dyDescent="0.25">
      <c r="A3863" s="20"/>
      <c r="B3863" s="20"/>
      <c r="C3863" s="20"/>
      <c r="D3863" s="19" t="s">
        <v>971</v>
      </c>
      <c r="E3863" s="20"/>
      <c r="F3863" s="20"/>
      <c r="G3863" s="20"/>
      <c r="H3863" s="20"/>
      <c r="I3863" s="20"/>
      <c r="J3863" s="20"/>
      <c r="K3863" s="20"/>
      <c r="L3863" s="20"/>
      <c r="M3863" s="48"/>
    </row>
    <row r="3864" spans="1:13" x14ac:dyDescent="0.25">
      <c r="A3864" s="20"/>
      <c r="B3864" s="20"/>
      <c r="C3864" s="20"/>
      <c r="D3864" s="23"/>
      <c r="E3864" s="18" t="s">
        <v>16</v>
      </c>
      <c r="F3864" s="24">
        <v>40</v>
      </c>
      <c r="G3864" s="25">
        <v>0</v>
      </c>
      <c r="H3864" s="25">
        <v>0</v>
      </c>
      <c r="I3864" s="25">
        <v>0</v>
      </c>
      <c r="J3864" s="22">
        <f>OR(F3864&lt;&gt;0,G3864&lt;&gt;0,H3864&lt;&gt;0,I3864&lt;&gt;0)*(F3864 + (F3864 = 0))*(G3864 + (G3864 = 0))*(H3864 + (H3864 = 0))*(I3864 + (I3864 = 0))</f>
        <v>40</v>
      </c>
      <c r="K3864" s="20"/>
      <c r="L3864" s="20"/>
      <c r="M3864" s="48"/>
    </row>
    <row r="3865" spans="1:13" x14ac:dyDescent="0.25">
      <c r="A3865" s="20"/>
      <c r="B3865" s="20"/>
      <c r="C3865" s="20"/>
      <c r="D3865" s="23"/>
      <c r="E3865" s="20"/>
      <c r="F3865" s="20"/>
      <c r="G3865" s="20"/>
      <c r="H3865" s="20"/>
      <c r="I3865" s="20"/>
      <c r="J3865" s="26" t="s">
        <v>972</v>
      </c>
      <c r="K3865" s="27">
        <f>J3864</f>
        <v>40</v>
      </c>
      <c r="L3865" s="25">
        <v>7.06</v>
      </c>
      <c r="M3865" s="49">
        <f>ROUND(K3865*L3865,2)</f>
        <v>282.39999999999998</v>
      </c>
    </row>
    <row r="3866" spans="1:13" x14ac:dyDescent="0.25">
      <c r="A3866" s="29"/>
      <c r="B3866" s="29"/>
      <c r="C3866" s="29"/>
      <c r="D3866" s="30"/>
      <c r="E3866" s="29"/>
      <c r="F3866" s="29"/>
      <c r="G3866" s="29"/>
      <c r="H3866" s="29"/>
      <c r="I3866" s="29"/>
      <c r="J3866" s="29"/>
      <c r="K3866" s="29"/>
      <c r="L3866" s="29"/>
      <c r="M3866" s="50"/>
    </row>
    <row r="3867" spans="1:13" x14ac:dyDescent="0.25">
      <c r="A3867" s="17" t="s">
        <v>973</v>
      </c>
      <c r="B3867" s="18" t="s">
        <v>21</v>
      </c>
      <c r="C3867" s="18" t="s">
        <v>29</v>
      </c>
      <c r="D3867" s="19" t="s">
        <v>974</v>
      </c>
      <c r="E3867" s="20"/>
      <c r="F3867" s="20"/>
      <c r="G3867" s="20"/>
      <c r="H3867" s="20"/>
      <c r="I3867" s="20"/>
      <c r="J3867" s="20"/>
      <c r="K3867" s="21">
        <f>K3870</f>
        <v>20</v>
      </c>
      <c r="L3867" s="22">
        <f>L3870</f>
        <v>18.940000000000001</v>
      </c>
      <c r="M3867" s="47">
        <f>M3870</f>
        <v>378.8</v>
      </c>
    </row>
    <row r="3868" spans="1:13" ht="101.25" x14ac:dyDescent="0.25">
      <c r="A3868" s="20"/>
      <c r="B3868" s="20"/>
      <c r="C3868" s="20"/>
      <c r="D3868" s="19" t="s">
        <v>975</v>
      </c>
      <c r="E3868" s="20"/>
      <c r="F3868" s="20"/>
      <c r="G3868" s="20"/>
      <c r="H3868" s="20"/>
      <c r="I3868" s="20"/>
      <c r="J3868" s="20"/>
      <c r="K3868" s="20"/>
      <c r="L3868" s="20"/>
      <c r="M3868" s="48"/>
    </row>
    <row r="3869" spans="1:13" x14ac:dyDescent="0.25">
      <c r="A3869" s="20"/>
      <c r="B3869" s="20"/>
      <c r="C3869" s="20"/>
      <c r="D3869" s="23"/>
      <c r="E3869" s="18" t="s">
        <v>16</v>
      </c>
      <c r="F3869" s="24">
        <v>20</v>
      </c>
      <c r="G3869" s="25">
        <v>0</v>
      </c>
      <c r="H3869" s="25">
        <v>0</v>
      </c>
      <c r="I3869" s="25">
        <v>0</v>
      </c>
      <c r="J3869" s="22">
        <f>OR(F3869&lt;&gt;0,G3869&lt;&gt;0,H3869&lt;&gt;0,I3869&lt;&gt;0)*(F3869 + (F3869 = 0))*(G3869 + (G3869 = 0))*(H3869 + (H3869 = 0))*(I3869 + (I3869 = 0))</f>
        <v>20</v>
      </c>
      <c r="K3869" s="20"/>
      <c r="L3869" s="20"/>
      <c r="M3869" s="48"/>
    </row>
    <row r="3870" spans="1:13" x14ac:dyDescent="0.25">
      <c r="A3870" s="20"/>
      <c r="B3870" s="20"/>
      <c r="C3870" s="20"/>
      <c r="D3870" s="23"/>
      <c r="E3870" s="20"/>
      <c r="F3870" s="20"/>
      <c r="G3870" s="20"/>
      <c r="H3870" s="20"/>
      <c r="I3870" s="20"/>
      <c r="J3870" s="26" t="s">
        <v>976</v>
      </c>
      <c r="K3870" s="27">
        <f>J3869</f>
        <v>20</v>
      </c>
      <c r="L3870" s="25">
        <v>18.940000000000001</v>
      </c>
      <c r="M3870" s="49">
        <f>ROUND(K3870*L3870,2)</f>
        <v>378.8</v>
      </c>
    </row>
    <row r="3871" spans="1:13" x14ac:dyDescent="0.25">
      <c r="A3871" s="29"/>
      <c r="B3871" s="29"/>
      <c r="C3871" s="29"/>
      <c r="D3871" s="30"/>
      <c r="E3871" s="29"/>
      <c r="F3871" s="29"/>
      <c r="G3871" s="29"/>
      <c r="H3871" s="29"/>
      <c r="I3871" s="29"/>
      <c r="J3871" s="29"/>
      <c r="K3871" s="29"/>
      <c r="L3871" s="29"/>
      <c r="M3871" s="50"/>
    </row>
    <row r="3872" spans="1:13" x14ac:dyDescent="0.25">
      <c r="A3872" s="17" t="s">
        <v>977</v>
      </c>
      <c r="B3872" s="18" t="s">
        <v>21</v>
      </c>
      <c r="C3872" s="18" t="s">
        <v>29</v>
      </c>
      <c r="D3872" s="19" t="s">
        <v>978</v>
      </c>
      <c r="E3872" s="20"/>
      <c r="F3872" s="20"/>
      <c r="G3872" s="20"/>
      <c r="H3872" s="20"/>
      <c r="I3872" s="20"/>
      <c r="J3872" s="20"/>
      <c r="K3872" s="21">
        <f>K3875</f>
        <v>10</v>
      </c>
      <c r="L3872" s="22">
        <f>L3875</f>
        <v>47.25</v>
      </c>
      <c r="M3872" s="47">
        <f>M3875</f>
        <v>472.5</v>
      </c>
    </row>
    <row r="3873" spans="1:13" ht="22.5" x14ac:dyDescent="0.25">
      <c r="A3873" s="20"/>
      <c r="B3873" s="20"/>
      <c r="C3873" s="20"/>
      <c r="D3873" s="19" t="s">
        <v>979</v>
      </c>
      <c r="E3873" s="20"/>
      <c r="F3873" s="20"/>
      <c r="G3873" s="20"/>
      <c r="H3873" s="20"/>
      <c r="I3873" s="20"/>
      <c r="J3873" s="20"/>
      <c r="K3873" s="20"/>
      <c r="L3873" s="20"/>
      <c r="M3873" s="48"/>
    </row>
    <row r="3874" spans="1:13" x14ac:dyDescent="0.25">
      <c r="A3874" s="20"/>
      <c r="B3874" s="20"/>
      <c r="C3874" s="20"/>
      <c r="D3874" s="23"/>
      <c r="E3874" s="18" t="s">
        <v>16</v>
      </c>
      <c r="F3874" s="24">
        <v>10</v>
      </c>
      <c r="G3874" s="25">
        <v>0</v>
      </c>
      <c r="H3874" s="25">
        <v>0</v>
      </c>
      <c r="I3874" s="25">
        <v>0</v>
      </c>
      <c r="J3874" s="22">
        <f>OR(F3874&lt;&gt;0,G3874&lt;&gt;0,H3874&lt;&gt;0,I3874&lt;&gt;0)*(F3874 + (F3874 = 0))*(G3874 + (G3874 = 0))*(H3874 + (H3874 = 0))*(I3874 + (I3874 = 0))</f>
        <v>10</v>
      </c>
      <c r="K3874" s="20"/>
      <c r="L3874" s="20"/>
      <c r="M3874" s="48"/>
    </row>
    <row r="3875" spans="1:13" x14ac:dyDescent="0.25">
      <c r="A3875" s="20"/>
      <c r="B3875" s="20"/>
      <c r="C3875" s="20"/>
      <c r="D3875" s="23"/>
      <c r="E3875" s="20"/>
      <c r="F3875" s="20"/>
      <c r="G3875" s="20"/>
      <c r="H3875" s="20"/>
      <c r="I3875" s="20"/>
      <c r="J3875" s="26" t="s">
        <v>980</v>
      </c>
      <c r="K3875" s="27">
        <f>J3874</f>
        <v>10</v>
      </c>
      <c r="L3875" s="25">
        <v>47.25</v>
      </c>
      <c r="M3875" s="49">
        <f>ROUND(K3875*L3875,2)</f>
        <v>472.5</v>
      </c>
    </row>
    <row r="3876" spans="1:13" x14ac:dyDescent="0.25">
      <c r="A3876" s="29"/>
      <c r="B3876" s="29"/>
      <c r="C3876" s="29"/>
      <c r="D3876" s="30"/>
      <c r="E3876" s="29"/>
      <c r="F3876" s="29"/>
      <c r="G3876" s="29"/>
      <c r="H3876" s="29"/>
      <c r="I3876" s="29"/>
      <c r="J3876" s="29"/>
      <c r="K3876" s="29"/>
      <c r="L3876" s="29"/>
      <c r="M3876" s="50"/>
    </row>
    <row r="3877" spans="1:13" x14ac:dyDescent="0.25">
      <c r="A3877" s="20"/>
      <c r="B3877" s="20"/>
      <c r="C3877" s="20"/>
      <c r="D3877" s="23"/>
      <c r="E3877" s="20"/>
      <c r="F3877" s="20"/>
      <c r="G3877" s="20"/>
      <c r="H3877" s="20"/>
      <c r="I3877" s="20"/>
      <c r="J3877" s="26" t="s">
        <v>981</v>
      </c>
      <c r="K3877" s="31">
        <v>1</v>
      </c>
      <c r="L3877" s="28">
        <f>M3852+M3857+M3862+M3867+M3872</f>
        <v>2349.9</v>
      </c>
      <c r="M3877" s="49">
        <f>ROUND(K3877*L3877,2)</f>
        <v>2349.9</v>
      </c>
    </row>
    <row r="3878" spans="1:13" x14ac:dyDescent="0.25">
      <c r="A3878" s="29"/>
      <c r="B3878" s="29"/>
      <c r="C3878" s="29"/>
      <c r="D3878" s="30"/>
      <c r="E3878" s="29"/>
      <c r="F3878" s="29"/>
      <c r="G3878" s="29"/>
      <c r="H3878" s="29"/>
      <c r="I3878" s="29"/>
      <c r="J3878" s="29"/>
      <c r="K3878" s="29"/>
      <c r="L3878" s="29"/>
      <c r="M3878" s="50"/>
    </row>
    <row r="3879" spans="1:13" ht="22.5" x14ac:dyDescent="0.25">
      <c r="A3879" s="37" t="s">
        <v>982</v>
      </c>
      <c r="B3879" s="37" t="s">
        <v>15</v>
      </c>
      <c r="C3879" s="37" t="s">
        <v>16</v>
      </c>
      <c r="D3879" s="38" t="s">
        <v>983</v>
      </c>
      <c r="E3879" s="39"/>
      <c r="F3879" s="39"/>
      <c r="G3879" s="39"/>
      <c r="H3879" s="39"/>
      <c r="I3879" s="39"/>
      <c r="J3879" s="39"/>
      <c r="K3879" s="40">
        <f>K3905</f>
        <v>1</v>
      </c>
      <c r="L3879" s="41">
        <f>L3905</f>
        <v>2614.1</v>
      </c>
      <c r="M3879" s="51">
        <f>M3905</f>
        <v>2614.1</v>
      </c>
    </row>
    <row r="3880" spans="1:13" x14ac:dyDescent="0.25">
      <c r="A3880" s="17" t="s">
        <v>984</v>
      </c>
      <c r="B3880" s="18" t="s">
        <v>21</v>
      </c>
      <c r="C3880" s="18" t="s">
        <v>64</v>
      </c>
      <c r="D3880" s="19" t="s">
        <v>985</v>
      </c>
      <c r="E3880" s="20"/>
      <c r="F3880" s="20"/>
      <c r="G3880" s="20"/>
      <c r="H3880" s="20"/>
      <c r="I3880" s="20"/>
      <c r="J3880" s="20"/>
      <c r="K3880" s="21">
        <f>K3883</f>
        <v>2</v>
      </c>
      <c r="L3880" s="22">
        <f>L3883</f>
        <v>65.2</v>
      </c>
      <c r="M3880" s="47">
        <f>M3883</f>
        <v>130.4</v>
      </c>
    </row>
    <row r="3881" spans="1:13" ht="22.5" x14ac:dyDescent="0.25">
      <c r="A3881" s="20"/>
      <c r="B3881" s="20"/>
      <c r="C3881" s="20"/>
      <c r="D3881" s="19" t="s">
        <v>986</v>
      </c>
      <c r="E3881" s="20"/>
      <c r="F3881" s="20"/>
      <c r="G3881" s="20"/>
      <c r="H3881" s="20"/>
      <c r="I3881" s="20"/>
      <c r="J3881" s="20"/>
      <c r="K3881" s="20"/>
      <c r="L3881" s="20"/>
      <c r="M3881" s="48"/>
    </row>
    <row r="3882" spans="1:13" x14ac:dyDescent="0.25">
      <c r="A3882" s="20"/>
      <c r="B3882" s="20"/>
      <c r="C3882" s="20"/>
      <c r="D3882" s="23"/>
      <c r="E3882" s="18" t="s">
        <v>16</v>
      </c>
      <c r="F3882" s="24">
        <v>2</v>
      </c>
      <c r="G3882" s="25">
        <v>0</v>
      </c>
      <c r="H3882" s="25">
        <v>0</v>
      </c>
      <c r="I3882" s="25">
        <v>0</v>
      </c>
      <c r="J3882" s="22">
        <f>OR(F3882&lt;&gt;0,G3882&lt;&gt;0,H3882&lt;&gt;0,I3882&lt;&gt;0)*(F3882 + (F3882 = 0))*(G3882 + (G3882 = 0))*(H3882 + (H3882 = 0))*(I3882 + (I3882 = 0))</f>
        <v>2</v>
      </c>
      <c r="K3882" s="20"/>
      <c r="L3882" s="20"/>
      <c r="M3882" s="48"/>
    </row>
    <row r="3883" spans="1:13" x14ac:dyDescent="0.25">
      <c r="A3883" s="20"/>
      <c r="B3883" s="20"/>
      <c r="C3883" s="20"/>
      <c r="D3883" s="23"/>
      <c r="E3883" s="20"/>
      <c r="F3883" s="20"/>
      <c r="G3883" s="20"/>
      <c r="H3883" s="20"/>
      <c r="I3883" s="20"/>
      <c r="J3883" s="26" t="s">
        <v>987</v>
      </c>
      <c r="K3883" s="27">
        <f>J3882</f>
        <v>2</v>
      </c>
      <c r="L3883" s="25">
        <v>65.2</v>
      </c>
      <c r="M3883" s="49">
        <f>ROUND(K3883*L3883,2)</f>
        <v>130.4</v>
      </c>
    </row>
    <row r="3884" spans="1:13" x14ac:dyDescent="0.25">
      <c r="A3884" s="29"/>
      <c r="B3884" s="29"/>
      <c r="C3884" s="29"/>
      <c r="D3884" s="30"/>
      <c r="E3884" s="29"/>
      <c r="F3884" s="29"/>
      <c r="G3884" s="29"/>
      <c r="H3884" s="29"/>
      <c r="I3884" s="29"/>
      <c r="J3884" s="29"/>
      <c r="K3884" s="29"/>
      <c r="L3884" s="29"/>
      <c r="M3884" s="50"/>
    </row>
    <row r="3885" spans="1:13" x14ac:dyDescent="0.25">
      <c r="A3885" s="17" t="s">
        <v>988</v>
      </c>
      <c r="B3885" s="18" t="s">
        <v>21</v>
      </c>
      <c r="C3885" s="18" t="s">
        <v>64</v>
      </c>
      <c r="D3885" s="19" t="s">
        <v>989</v>
      </c>
      <c r="E3885" s="20"/>
      <c r="F3885" s="20"/>
      <c r="G3885" s="20"/>
      <c r="H3885" s="20"/>
      <c r="I3885" s="20"/>
      <c r="J3885" s="20"/>
      <c r="K3885" s="21">
        <f>K3888</f>
        <v>20</v>
      </c>
      <c r="L3885" s="22">
        <f>L3888</f>
        <v>16.52</v>
      </c>
      <c r="M3885" s="47">
        <f>M3888</f>
        <v>330.4</v>
      </c>
    </row>
    <row r="3886" spans="1:13" ht="45" x14ac:dyDescent="0.25">
      <c r="A3886" s="20"/>
      <c r="B3886" s="20"/>
      <c r="C3886" s="20"/>
      <c r="D3886" s="19" t="s">
        <v>990</v>
      </c>
      <c r="E3886" s="20"/>
      <c r="F3886" s="20"/>
      <c r="G3886" s="20"/>
      <c r="H3886" s="20"/>
      <c r="I3886" s="20"/>
      <c r="J3886" s="20"/>
      <c r="K3886" s="20"/>
      <c r="L3886" s="20"/>
      <c r="M3886" s="48"/>
    </row>
    <row r="3887" spans="1:13" x14ac:dyDescent="0.25">
      <c r="A3887" s="20"/>
      <c r="B3887" s="20"/>
      <c r="C3887" s="20"/>
      <c r="D3887" s="23"/>
      <c r="E3887" s="18" t="s">
        <v>16</v>
      </c>
      <c r="F3887" s="24">
        <v>20</v>
      </c>
      <c r="G3887" s="25">
        <v>0</v>
      </c>
      <c r="H3887" s="25">
        <v>0</v>
      </c>
      <c r="I3887" s="25">
        <v>0</v>
      </c>
      <c r="J3887" s="22">
        <f>OR(F3887&lt;&gt;0,G3887&lt;&gt;0,H3887&lt;&gt;0,I3887&lt;&gt;0)*(F3887 + (F3887 = 0))*(G3887 + (G3887 = 0))*(H3887 + (H3887 = 0))*(I3887 + (I3887 = 0))</f>
        <v>20</v>
      </c>
      <c r="K3887" s="20"/>
      <c r="L3887" s="20"/>
      <c r="M3887" s="48"/>
    </row>
    <row r="3888" spans="1:13" x14ac:dyDescent="0.25">
      <c r="A3888" s="20"/>
      <c r="B3888" s="20"/>
      <c r="C3888" s="20"/>
      <c r="D3888" s="23"/>
      <c r="E3888" s="20"/>
      <c r="F3888" s="20"/>
      <c r="G3888" s="20"/>
      <c r="H3888" s="20"/>
      <c r="I3888" s="20"/>
      <c r="J3888" s="26" t="s">
        <v>991</v>
      </c>
      <c r="K3888" s="27">
        <f>J3887</f>
        <v>20</v>
      </c>
      <c r="L3888" s="25">
        <v>16.52</v>
      </c>
      <c r="M3888" s="49">
        <f>ROUND(K3888*L3888,2)</f>
        <v>330.4</v>
      </c>
    </row>
    <row r="3889" spans="1:13" x14ac:dyDescent="0.25">
      <c r="A3889" s="29"/>
      <c r="B3889" s="29"/>
      <c r="C3889" s="29"/>
      <c r="D3889" s="30"/>
      <c r="E3889" s="29"/>
      <c r="F3889" s="29"/>
      <c r="G3889" s="29"/>
      <c r="H3889" s="29"/>
      <c r="I3889" s="29"/>
      <c r="J3889" s="29"/>
      <c r="K3889" s="29"/>
      <c r="L3889" s="29"/>
      <c r="M3889" s="50"/>
    </row>
    <row r="3890" spans="1:13" x14ac:dyDescent="0.25">
      <c r="A3890" s="17" t="s">
        <v>992</v>
      </c>
      <c r="B3890" s="18" t="s">
        <v>21</v>
      </c>
      <c r="C3890" s="18" t="s">
        <v>29</v>
      </c>
      <c r="D3890" s="19" t="s">
        <v>993</v>
      </c>
      <c r="E3890" s="20"/>
      <c r="F3890" s="20"/>
      <c r="G3890" s="20"/>
      <c r="H3890" s="20"/>
      <c r="I3890" s="20"/>
      <c r="J3890" s="20"/>
      <c r="K3890" s="21">
        <f>K3893</f>
        <v>800</v>
      </c>
      <c r="L3890" s="22">
        <f>L3893</f>
        <v>1.67</v>
      </c>
      <c r="M3890" s="47">
        <f>M3893</f>
        <v>1336</v>
      </c>
    </row>
    <row r="3891" spans="1:13" ht="22.5" x14ac:dyDescent="0.25">
      <c r="A3891" s="20"/>
      <c r="B3891" s="20"/>
      <c r="C3891" s="20"/>
      <c r="D3891" s="19" t="s">
        <v>994</v>
      </c>
      <c r="E3891" s="20"/>
      <c r="F3891" s="20"/>
      <c r="G3891" s="20"/>
      <c r="H3891" s="20"/>
      <c r="I3891" s="20"/>
      <c r="J3891" s="20"/>
      <c r="K3891" s="20"/>
      <c r="L3891" s="20"/>
      <c r="M3891" s="48"/>
    </row>
    <row r="3892" spans="1:13" x14ac:dyDescent="0.25">
      <c r="A3892" s="20"/>
      <c r="B3892" s="20"/>
      <c r="C3892" s="20"/>
      <c r="D3892" s="23"/>
      <c r="E3892" s="18" t="s">
        <v>16</v>
      </c>
      <c r="F3892" s="24">
        <v>1</v>
      </c>
      <c r="G3892" s="25">
        <v>800</v>
      </c>
      <c r="H3892" s="25">
        <v>0</v>
      </c>
      <c r="I3892" s="25">
        <v>0</v>
      </c>
      <c r="J3892" s="22">
        <f>OR(F3892&lt;&gt;0,G3892&lt;&gt;0,H3892&lt;&gt;0,I3892&lt;&gt;0)*(F3892 + (F3892 = 0))*(G3892 + (G3892 = 0))*(H3892 + (H3892 = 0))*(I3892 + (I3892 = 0))</f>
        <v>800</v>
      </c>
      <c r="K3892" s="20"/>
      <c r="L3892" s="20"/>
      <c r="M3892" s="48"/>
    </row>
    <row r="3893" spans="1:13" x14ac:dyDescent="0.25">
      <c r="A3893" s="20"/>
      <c r="B3893" s="20"/>
      <c r="C3893" s="20"/>
      <c r="D3893" s="23"/>
      <c r="E3893" s="20"/>
      <c r="F3893" s="20"/>
      <c r="G3893" s="20"/>
      <c r="H3893" s="20"/>
      <c r="I3893" s="20"/>
      <c r="J3893" s="26" t="s">
        <v>995</v>
      </c>
      <c r="K3893" s="27">
        <f>J3892</f>
        <v>800</v>
      </c>
      <c r="L3893" s="25">
        <v>1.67</v>
      </c>
      <c r="M3893" s="49">
        <f>ROUND(K3893*L3893,2)</f>
        <v>1336</v>
      </c>
    </row>
    <row r="3894" spans="1:13" x14ac:dyDescent="0.25">
      <c r="A3894" s="29"/>
      <c r="B3894" s="29"/>
      <c r="C3894" s="29"/>
      <c r="D3894" s="30"/>
      <c r="E3894" s="29"/>
      <c r="F3894" s="29"/>
      <c r="G3894" s="29"/>
      <c r="H3894" s="29"/>
      <c r="I3894" s="29"/>
      <c r="J3894" s="29"/>
      <c r="K3894" s="29"/>
      <c r="L3894" s="29"/>
      <c r="M3894" s="50"/>
    </row>
    <row r="3895" spans="1:13" x14ac:dyDescent="0.25">
      <c r="A3895" s="17" t="s">
        <v>996</v>
      </c>
      <c r="B3895" s="18" t="s">
        <v>21</v>
      </c>
      <c r="C3895" s="18" t="s">
        <v>29</v>
      </c>
      <c r="D3895" s="19" t="s">
        <v>997</v>
      </c>
      <c r="E3895" s="20"/>
      <c r="F3895" s="20"/>
      <c r="G3895" s="20"/>
      <c r="H3895" s="20"/>
      <c r="I3895" s="20"/>
      <c r="J3895" s="20"/>
      <c r="K3895" s="21">
        <f>K3898</f>
        <v>10</v>
      </c>
      <c r="L3895" s="22">
        <f>L3898</f>
        <v>5.17</v>
      </c>
      <c r="M3895" s="47">
        <f>M3898</f>
        <v>51.7</v>
      </c>
    </row>
    <row r="3896" spans="1:13" ht="33.75" x14ac:dyDescent="0.25">
      <c r="A3896" s="20"/>
      <c r="B3896" s="20"/>
      <c r="C3896" s="20"/>
      <c r="D3896" s="19" t="s">
        <v>998</v>
      </c>
      <c r="E3896" s="20"/>
      <c r="F3896" s="20"/>
      <c r="G3896" s="20"/>
      <c r="H3896" s="20"/>
      <c r="I3896" s="20"/>
      <c r="J3896" s="20"/>
      <c r="K3896" s="20"/>
      <c r="L3896" s="20"/>
      <c r="M3896" s="48"/>
    </row>
    <row r="3897" spans="1:13" x14ac:dyDescent="0.25">
      <c r="A3897" s="20"/>
      <c r="B3897" s="20"/>
      <c r="C3897" s="20"/>
      <c r="D3897" s="23"/>
      <c r="E3897" s="18" t="s">
        <v>16</v>
      </c>
      <c r="F3897" s="24">
        <v>10</v>
      </c>
      <c r="G3897" s="25">
        <v>0</v>
      </c>
      <c r="H3897" s="25">
        <v>0</v>
      </c>
      <c r="I3897" s="25">
        <v>0</v>
      </c>
      <c r="J3897" s="22">
        <f>OR(F3897&lt;&gt;0,G3897&lt;&gt;0,H3897&lt;&gt;0,I3897&lt;&gt;0)*(F3897 + (F3897 = 0))*(G3897 + (G3897 = 0))*(H3897 + (H3897 = 0))*(I3897 + (I3897 = 0))</f>
        <v>10</v>
      </c>
      <c r="K3897" s="20"/>
      <c r="L3897" s="20"/>
      <c r="M3897" s="48"/>
    </row>
    <row r="3898" spans="1:13" x14ac:dyDescent="0.25">
      <c r="A3898" s="20"/>
      <c r="B3898" s="20"/>
      <c r="C3898" s="20"/>
      <c r="D3898" s="23"/>
      <c r="E3898" s="20"/>
      <c r="F3898" s="20"/>
      <c r="G3898" s="20"/>
      <c r="H3898" s="20"/>
      <c r="I3898" s="20"/>
      <c r="J3898" s="26" t="s">
        <v>999</v>
      </c>
      <c r="K3898" s="27">
        <f>J3897</f>
        <v>10</v>
      </c>
      <c r="L3898" s="25">
        <v>5.17</v>
      </c>
      <c r="M3898" s="49">
        <f>ROUND(K3898*L3898,2)</f>
        <v>51.7</v>
      </c>
    </row>
    <row r="3899" spans="1:13" x14ac:dyDescent="0.25">
      <c r="A3899" s="29"/>
      <c r="B3899" s="29"/>
      <c r="C3899" s="29"/>
      <c r="D3899" s="30"/>
      <c r="E3899" s="29"/>
      <c r="F3899" s="29"/>
      <c r="G3899" s="29"/>
      <c r="H3899" s="29"/>
      <c r="I3899" s="29"/>
      <c r="J3899" s="29"/>
      <c r="K3899" s="29"/>
      <c r="L3899" s="29"/>
      <c r="M3899" s="50"/>
    </row>
    <row r="3900" spans="1:13" x14ac:dyDescent="0.25">
      <c r="A3900" s="17" t="s">
        <v>1000</v>
      </c>
      <c r="B3900" s="18" t="s">
        <v>21</v>
      </c>
      <c r="C3900" s="18" t="s">
        <v>64</v>
      </c>
      <c r="D3900" s="19" t="s">
        <v>1001</v>
      </c>
      <c r="E3900" s="20"/>
      <c r="F3900" s="20"/>
      <c r="G3900" s="20"/>
      <c r="H3900" s="20"/>
      <c r="I3900" s="20"/>
      <c r="J3900" s="20"/>
      <c r="K3900" s="21">
        <f>K3903</f>
        <v>40</v>
      </c>
      <c r="L3900" s="22">
        <f>L3903</f>
        <v>19.14</v>
      </c>
      <c r="M3900" s="47">
        <f>M3903</f>
        <v>765.6</v>
      </c>
    </row>
    <row r="3901" spans="1:13" ht="22.5" x14ac:dyDescent="0.25">
      <c r="A3901" s="20"/>
      <c r="B3901" s="20"/>
      <c r="C3901" s="20"/>
      <c r="D3901" s="19" t="s">
        <v>1002</v>
      </c>
      <c r="E3901" s="20"/>
      <c r="F3901" s="20"/>
      <c r="G3901" s="20"/>
      <c r="H3901" s="20"/>
      <c r="I3901" s="20"/>
      <c r="J3901" s="20"/>
      <c r="K3901" s="20"/>
      <c r="L3901" s="20"/>
      <c r="M3901" s="48"/>
    </row>
    <row r="3902" spans="1:13" x14ac:dyDescent="0.25">
      <c r="A3902" s="20"/>
      <c r="B3902" s="20"/>
      <c r="C3902" s="20"/>
      <c r="D3902" s="23"/>
      <c r="E3902" s="18" t="s">
        <v>16</v>
      </c>
      <c r="F3902" s="24">
        <v>40</v>
      </c>
      <c r="G3902" s="25">
        <v>0</v>
      </c>
      <c r="H3902" s="25">
        <v>0</v>
      </c>
      <c r="I3902" s="25">
        <v>0</v>
      </c>
      <c r="J3902" s="22">
        <f>OR(F3902&lt;&gt;0,G3902&lt;&gt;0,H3902&lt;&gt;0,I3902&lt;&gt;0)*(F3902 + (F3902 = 0))*(G3902 + (G3902 = 0))*(H3902 + (H3902 = 0))*(I3902 + (I3902 = 0))</f>
        <v>40</v>
      </c>
      <c r="K3902" s="20"/>
      <c r="L3902" s="20"/>
      <c r="M3902" s="48"/>
    </row>
    <row r="3903" spans="1:13" x14ac:dyDescent="0.25">
      <c r="A3903" s="20"/>
      <c r="B3903" s="20"/>
      <c r="C3903" s="20"/>
      <c r="D3903" s="23"/>
      <c r="E3903" s="20"/>
      <c r="F3903" s="20"/>
      <c r="G3903" s="20"/>
      <c r="H3903" s="20"/>
      <c r="I3903" s="20"/>
      <c r="J3903" s="26" t="s">
        <v>1003</v>
      </c>
      <c r="K3903" s="27">
        <f>J3902</f>
        <v>40</v>
      </c>
      <c r="L3903" s="25">
        <v>19.14</v>
      </c>
      <c r="M3903" s="49">
        <f>ROUND(K3903*L3903,2)</f>
        <v>765.6</v>
      </c>
    </row>
    <row r="3904" spans="1:13" x14ac:dyDescent="0.25">
      <c r="A3904" s="29"/>
      <c r="B3904" s="29"/>
      <c r="C3904" s="29"/>
      <c r="D3904" s="30"/>
      <c r="E3904" s="29"/>
      <c r="F3904" s="29"/>
      <c r="G3904" s="29"/>
      <c r="H3904" s="29"/>
      <c r="I3904" s="29"/>
      <c r="J3904" s="29"/>
      <c r="K3904" s="29"/>
      <c r="L3904" s="29"/>
      <c r="M3904" s="50"/>
    </row>
    <row r="3905" spans="1:13" x14ac:dyDescent="0.25">
      <c r="A3905" s="20"/>
      <c r="B3905" s="20"/>
      <c r="C3905" s="20"/>
      <c r="D3905" s="23"/>
      <c r="E3905" s="20"/>
      <c r="F3905" s="20"/>
      <c r="G3905" s="20"/>
      <c r="H3905" s="20"/>
      <c r="I3905" s="20"/>
      <c r="J3905" s="26" t="s">
        <v>1004</v>
      </c>
      <c r="K3905" s="31">
        <v>1</v>
      </c>
      <c r="L3905" s="28">
        <f>M3880+M3885+M3890+M3895+M3900</f>
        <v>2614.1</v>
      </c>
      <c r="M3905" s="49">
        <f>ROUND(K3905*L3905,2)</f>
        <v>2614.1</v>
      </c>
    </row>
    <row r="3906" spans="1:13" x14ac:dyDescent="0.25">
      <c r="A3906" s="29"/>
      <c r="B3906" s="29"/>
      <c r="C3906" s="29"/>
      <c r="D3906" s="30"/>
      <c r="E3906" s="29"/>
      <c r="F3906" s="29"/>
      <c r="G3906" s="29"/>
      <c r="H3906" s="29"/>
      <c r="I3906" s="29"/>
      <c r="J3906" s="29"/>
      <c r="K3906" s="29"/>
      <c r="L3906" s="29"/>
      <c r="M3906" s="50"/>
    </row>
    <row r="3907" spans="1:13" x14ac:dyDescent="0.25">
      <c r="A3907" s="37" t="s">
        <v>1005</v>
      </c>
      <c r="B3907" s="37" t="s">
        <v>15</v>
      </c>
      <c r="C3907" s="37" t="s">
        <v>16</v>
      </c>
      <c r="D3907" s="38" t="s">
        <v>1006</v>
      </c>
      <c r="E3907" s="39"/>
      <c r="F3907" s="39"/>
      <c r="G3907" s="39"/>
      <c r="H3907" s="39"/>
      <c r="I3907" s="39"/>
      <c r="J3907" s="39"/>
      <c r="K3907" s="40">
        <f>K3958</f>
        <v>1</v>
      </c>
      <c r="L3907" s="41">
        <f>L3958</f>
        <v>2853.3</v>
      </c>
      <c r="M3907" s="51">
        <f>M3958</f>
        <v>2853.3</v>
      </c>
    </row>
    <row r="3908" spans="1:13" x14ac:dyDescent="0.25">
      <c r="A3908" s="17" t="s">
        <v>1007</v>
      </c>
      <c r="B3908" s="18" t="s">
        <v>21</v>
      </c>
      <c r="C3908" s="18" t="s">
        <v>59</v>
      </c>
      <c r="D3908" s="19" t="s">
        <v>1008</v>
      </c>
      <c r="E3908" s="20"/>
      <c r="F3908" s="20"/>
      <c r="G3908" s="20"/>
      <c r="H3908" s="20"/>
      <c r="I3908" s="20"/>
      <c r="J3908" s="20"/>
      <c r="K3908" s="21">
        <f>K3911</f>
        <v>40</v>
      </c>
      <c r="L3908" s="22">
        <f>L3911</f>
        <v>10.28</v>
      </c>
      <c r="M3908" s="47">
        <f>M3911</f>
        <v>411.2</v>
      </c>
    </row>
    <row r="3909" spans="1:13" ht="56.25" x14ac:dyDescent="0.25">
      <c r="A3909" s="20"/>
      <c r="B3909" s="20"/>
      <c r="C3909" s="20"/>
      <c r="D3909" s="19" t="s">
        <v>1009</v>
      </c>
      <c r="E3909" s="20"/>
      <c r="F3909" s="20"/>
      <c r="G3909" s="20"/>
      <c r="H3909" s="20"/>
      <c r="I3909" s="20"/>
      <c r="J3909" s="20"/>
      <c r="K3909" s="20"/>
      <c r="L3909" s="20"/>
      <c r="M3909" s="48"/>
    </row>
    <row r="3910" spans="1:13" x14ac:dyDescent="0.25">
      <c r="A3910" s="20"/>
      <c r="B3910" s="20"/>
      <c r="C3910" s="20"/>
      <c r="D3910" s="23"/>
      <c r="E3910" s="18" t="s">
        <v>16</v>
      </c>
      <c r="F3910" s="24">
        <v>40</v>
      </c>
      <c r="G3910" s="25">
        <v>0</v>
      </c>
      <c r="H3910" s="25">
        <v>0</v>
      </c>
      <c r="I3910" s="25">
        <v>0</v>
      </c>
      <c r="J3910" s="22">
        <f>OR(F3910&lt;&gt;0,G3910&lt;&gt;0,H3910&lt;&gt;0,I3910&lt;&gt;0)*(F3910 + (F3910 = 0))*(G3910 + (G3910 = 0))*(H3910 + (H3910 = 0))*(I3910 + (I3910 = 0))</f>
        <v>40</v>
      </c>
      <c r="K3910" s="20"/>
      <c r="L3910" s="20"/>
      <c r="M3910" s="48"/>
    </row>
    <row r="3911" spans="1:13" x14ac:dyDescent="0.25">
      <c r="A3911" s="20"/>
      <c r="B3911" s="20"/>
      <c r="C3911" s="20"/>
      <c r="D3911" s="23"/>
      <c r="E3911" s="20"/>
      <c r="F3911" s="20"/>
      <c r="G3911" s="20"/>
      <c r="H3911" s="20"/>
      <c r="I3911" s="20"/>
      <c r="J3911" s="26" t="s">
        <v>1010</v>
      </c>
      <c r="K3911" s="27">
        <f>J3910</f>
        <v>40</v>
      </c>
      <c r="L3911" s="25">
        <v>10.28</v>
      </c>
      <c r="M3911" s="49">
        <f>ROUND(K3911*L3911,2)</f>
        <v>411.2</v>
      </c>
    </row>
    <row r="3912" spans="1:13" x14ac:dyDescent="0.25">
      <c r="A3912" s="29"/>
      <c r="B3912" s="29"/>
      <c r="C3912" s="29"/>
      <c r="D3912" s="30"/>
      <c r="E3912" s="29"/>
      <c r="F3912" s="29"/>
      <c r="G3912" s="29"/>
      <c r="H3912" s="29"/>
      <c r="I3912" s="29"/>
      <c r="J3912" s="29"/>
      <c r="K3912" s="29"/>
      <c r="L3912" s="29"/>
      <c r="M3912" s="50"/>
    </row>
    <row r="3913" spans="1:13" x14ac:dyDescent="0.25">
      <c r="A3913" s="17" t="s">
        <v>1011</v>
      </c>
      <c r="B3913" s="18" t="s">
        <v>21</v>
      </c>
      <c r="C3913" s="18" t="s">
        <v>29</v>
      </c>
      <c r="D3913" s="19" t="s">
        <v>1012</v>
      </c>
      <c r="E3913" s="20"/>
      <c r="F3913" s="20"/>
      <c r="G3913" s="20"/>
      <c r="H3913" s="20"/>
      <c r="I3913" s="20"/>
      <c r="J3913" s="20"/>
      <c r="K3913" s="21">
        <f>K3916</f>
        <v>20</v>
      </c>
      <c r="L3913" s="22">
        <f>L3916</f>
        <v>10.37</v>
      </c>
      <c r="M3913" s="47">
        <f>M3916</f>
        <v>207.4</v>
      </c>
    </row>
    <row r="3914" spans="1:13" ht="22.5" x14ac:dyDescent="0.25">
      <c r="A3914" s="20"/>
      <c r="B3914" s="20"/>
      <c r="C3914" s="20"/>
      <c r="D3914" s="19" t="s">
        <v>1013</v>
      </c>
      <c r="E3914" s="20"/>
      <c r="F3914" s="20"/>
      <c r="G3914" s="20"/>
      <c r="H3914" s="20"/>
      <c r="I3914" s="20"/>
      <c r="J3914" s="20"/>
      <c r="K3914" s="20"/>
      <c r="L3914" s="20"/>
      <c r="M3914" s="48"/>
    </row>
    <row r="3915" spans="1:13" x14ac:dyDescent="0.25">
      <c r="A3915" s="20"/>
      <c r="B3915" s="20"/>
      <c r="C3915" s="20"/>
      <c r="D3915" s="23"/>
      <c r="E3915" s="18" t="s">
        <v>16</v>
      </c>
      <c r="F3915" s="24">
        <v>20</v>
      </c>
      <c r="G3915" s="25">
        <v>0</v>
      </c>
      <c r="H3915" s="25">
        <v>0</v>
      </c>
      <c r="I3915" s="25">
        <v>0</v>
      </c>
      <c r="J3915" s="22">
        <f>OR(F3915&lt;&gt;0,G3915&lt;&gt;0,H3915&lt;&gt;0,I3915&lt;&gt;0)*(F3915 + (F3915 = 0))*(G3915 + (G3915 = 0))*(H3915 + (H3915 = 0))*(I3915 + (I3915 = 0))</f>
        <v>20</v>
      </c>
      <c r="K3915" s="20"/>
      <c r="L3915" s="20"/>
      <c r="M3915" s="48"/>
    </row>
    <row r="3916" spans="1:13" x14ac:dyDescent="0.25">
      <c r="A3916" s="20"/>
      <c r="B3916" s="20"/>
      <c r="C3916" s="20"/>
      <c r="D3916" s="23"/>
      <c r="E3916" s="20"/>
      <c r="F3916" s="20"/>
      <c r="G3916" s="20"/>
      <c r="H3916" s="20"/>
      <c r="I3916" s="20"/>
      <c r="J3916" s="26" t="s">
        <v>1014</v>
      </c>
      <c r="K3916" s="27">
        <f>J3915</f>
        <v>20</v>
      </c>
      <c r="L3916" s="25">
        <v>10.37</v>
      </c>
      <c r="M3916" s="49">
        <f>ROUND(K3916*L3916,2)</f>
        <v>207.4</v>
      </c>
    </row>
    <row r="3917" spans="1:13" x14ac:dyDescent="0.25">
      <c r="A3917" s="29"/>
      <c r="B3917" s="29"/>
      <c r="C3917" s="29"/>
      <c r="D3917" s="30"/>
      <c r="E3917" s="29"/>
      <c r="F3917" s="29"/>
      <c r="G3917" s="29"/>
      <c r="H3917" s="29"/>
      <c r="I3917" s="29"/>
      <c r="J3917" s="29"/>
      <c r="K3917" s="29"/>
      <c r="L3917" s="29"/>
      <c r="M3917" s="50"/>
    </row>
    <row r="3918" spans="1:13" x14ac:dyDescent="0.25">
      <c r="A3918" s="17" t="s">
        <v>1015</v>
      </c>
      <c r="B3918" s="18" t="s">
        <v>21</v>
      </c>
      <c r="C3918" s="18" t="s">
        <v>29</v>
      </c>
      <c r="D3918" s="19" t="s">
        <v>1016</v>
      </c>
      <c r="E3918" s="20"/>
      <c r="F3918" s="20"/>
      <c r="G3918" s="20"/>
      <c r="H3918" s="20"/>
      <c r="I3918" s="20"/>
      <c r="J3918" s="20"/>
      <c r="K3918" s="21">
        <f>K3921</f>
        <v>10</v>
      </c>
      <c r="L3918" s="22">
        <f>L3921</f>
        <v>9.07</v>
      </c>
      <c r="M3918" s="47">
        <f>M3921</f>
        <v>90.7</v>
      </c>
    </row>
    <row r="3919" spans="1:13" ht="45" x14ac:dyDescent="0.25">
      <c r="A3919" s="20"/>
      <c r="B3919" s="20"/>
      <c r="C3919" s="20"/>
      <c r="D3919" s="19" t="s">
        <v>1017</v>
      </c>
      <c r="E3919" s="20"/>
      <c r="F3919" s="20"/>
      <c r="G3919" s="20"/>
      <c r="H3919" s="20"/>
      <c r="I3919" s="20"/>
      <c r="J3919" s="20"/>
      <c r="K3919" s="20"/>
      <c r="L3919" s="20"/>
      <c r="M3919" s="48"/>
    </row>
    <row r="3920" spans="1:13" x14ac:dyDescent="0.25">
      <c r="A3920" s="20"/>
      <c r="B3920" s="20"/>
      <c r="C3920" s="20"/>
      <c r="D3920" s="23"/>
      <c r="E3920" s="18" t="s">
        <v>16</v>
      </c>
      <c r="F3920" s="24">
        <v>10</v>
      </c>
      <c r="G3920" s="25">
        <v>0</v>
      </c>
      <c r="H3920" s="25">
        <v>0</v>
      </c>
      <c r="I3920" s="25">
        <v>0</v>
      </c>
      <c r="J3920" s="22">
        <f>OR(F3920&lt;&gt;0,G3920&lt;&gt;0,H3920&lt;&gt;0,I3920&lt;&gt;0)*(F3920 + (F3920 = 0))*(G3920 + (G3920 = 0))*(H3920 + (H3920 = 0))*(I3920 + (I3920 = 0))</f>
        <v>10</v>
      </c>
      <c r="K3920" s="20"/>
      <c r="L3920" s="20"/>
      <c r="M3920" s="48"/>
    </row>
    <row r="3921" spans="1:13" x14ac:dyDescent="0.25">
      <c r="A3921" s="20"/>
      <c r="B3921" s="20"/>
      <c r="C3921" s="20"/>
      <c r="D3921" s="23"/>
      <c r="E3921" s="20"/>
      <c r="F3921" s="20"/>
      <c r="G3921" s="20"/>
      <c r="H3921" s="20"/>
      <c r="I3921" s="20"/>
      <c r="J3921" s="26" t="s">
        <v>1018</v>
      </c>
      <c r="K3921" s="27">
        <f>J3920</f>
        <v>10</v>
      </c>
      <c r="L3921" s="25">
        <v>9.07</v>
      </c>
      <c r="M3921" s="49">
        <f>ROUND(K3921*L3921,2)</f>
        <v>90.7</v>
      </c>
    </row>
    <row r="3922" spans="1:13" x14ac:dyDescent="0.25">
      <c r="A3922" s="29"/>
      <c r="B3922" s="29"/>
      <c r="C3922" s="29"/>
      <c r="D3922" s="30"/>
      <c r="E3922" s="29"/>
      <c r="F3922" s="29"/>
      <c r="G3922" s="29"/>
      <c r="H3922" s="29"/>
      <c r="I3922" s="29"/>
      <c r="J3922" s="29"/>
      <c r="K3922" s="29"/>
      <c r="L3922" s="29"/>
      <c r="M3922" s="50"/>
    </row>
    <row r="3923" spans="1:13" x14ac:dyDescent="0.25">
      <c r="A3923" s="17" t="s">
        <v>1019</v>
      </c>
      <c r="B3923" s="18" t="s">
        <v>21</v>
      </c>
      <c r="C3923" s="18" t="s">
        <v>64</v>
      </c>
      <c r="D3923" s="19" t="s">
        <v>1020</v>
      </c>
      <c r="E3923" s="20"/>
      <c r="F3923" s="20"/>
      <c r="G3923" s="20"/>
      <c r="H3923" s="20"/>
      <c r="I3923" s="20"/>
      <c r="J3923" s="20"/>
      <c r="K3923" s="21">
        <f>K3926</f>
        <v>10</v>
      </c>
      <c r="L3923" s="22">
        <f>L3926</f>
        <v>0.06</v>
      </c>
      <c r="M3923" s="47">
        <f>M3926</f>
        <v>0.6</v>
      </c>
    </row>
    <row r="3924" spans="1:13" ht="45" x14ac:dyDescent="0.25">
      <c r="A3924" s="20"/>
      <c r="B3924" s="20"/>
      <c r="C3924" s="20"/>
      <c r="D3924" s="19" t="s">
        <v>1021</v>
      </c>
      <c r="E3924" s="20"/>
      <c r="F3924" s="20"/>
      <c r="G3924" s="20"/>
      <c r="H3924" s="20"/>
      <c r="I3924" s="20"/>
      <c r="J3924" s="20"/>
      <c r="K3924" s="20"/>
      <c r="L3924" s="20"/>
      <c r="M3924" s="48"/>
    </row>
    <row r="3925" spans="1:13" x14ac:dyDescent="0.25">
      <c r="A3925" s="20"/>
      <c r="B3925" s="20"/>
      <c r="C3925" s="20"/>
      <c r="D3925" s="23"/>
      <c r="E3925" s="18" t="s">
        <v>16</v>
      </c>
      <c r="F3925" s="24">
        <v>10</v>
      </c>
      <c r="G3925" s="25">
        <v>0</v>
      </c>
      <c r="H3925" s="25">
        <v>0</v>
      </c>
      <c r="I3925" s="25">
        <v>0</v>
      </c>
      <c r="J3925" s="22">
        <f>OR(F3925&lt;&gt;0,G3925&lt;&gt;0,H3925&lt;&gt;0,I3925&lt;&gt;0)*(F3925 + (F3925 = 0))*(G3925 + (G3925 = 0))*(H3925 + (H3925 = 0))*(I3925 + (I3925 = 0))</f>
        <v>10</v>
      </c>
      <c r="K3925" s="20"/>
      <c r="L3925" s="20"/>
      <c r="M3925" s="48"/>
    </row>
    <row r="3926" spans="1:13" x14ac:dyDescent="0.25">
      <c r="A3926" s="20"/>
      <c r="B3926" s="20"/>
      <c r="C3926" s="20"/>
      <c r="D3926" s="23"/>
      <c r="E3926" s="20"/>
      <c r="F3926" s="20"/>
      <c r="G3926" s="20"/>
      <c r="H3926" s="20"/>
      <c r="I3926" s="20"/>
      <c r="J3926" s="26" t="s">
        <v>1022</v>
      </c>
      <c r="K3926" s="27">
        <f>J3925</f>
        <v>10</v>
      </c>
      <c r="L3926" s="25">
        <v>0.06</v>
      </c>
      <c r="M3926" s="49">
        <f>ROUND(K3926*L3926,2)</f>
        <v>0.6</v>
      </c>
    </row>
    <row r="3927" spans="1:13" x14ac:dyDescent="0.25">
      <c r="A3927" s="29"/>
      <c r="B3927" s="29"/>
      <c r="C3927" s="29"/>
      <c r="D3927" s="30"/>
      <c r="E3927" s="29"/>
      <c r="F3927" s="29"/>
      <c r="G3927" s="29"/>
      <c r="H3927" s="29"/>
      <c r="I3927" s="29"/>
      <c r="J3927" s="29"/>
      <c r="K3927" s="29"/>
      <c r="L3927" s="29"/>
      <c r="M3927" s="50"/>
    </row>
    <row r="3928" spans="1:13" ht="22.5" x14ac:dyDescent="0.25">
      <c r="A3928" s="17" t="s">
        <v>1023</v>
      </c>
      <c r="B3928" s="18" t="s">
        <v>21</v>
      </c>
      <c r="C3928" s="18" t="s">
        <v>29</v>
      </c>
      <c r="D3928" s="19" t="s">
        <v>1024</v>
      </c>
      <c r="E3928" s="20"/>
      <c r="F3928" s="20"/>
      <c r="G3928" s="20"/>
      <c r="H3928" s="20"/>
      <c r="I3928" s="20"/>
      <c r="J3928" s="20"/>
      <c r="K3928" s="21">
        <f>K3931</f>
        <v>50</v>
      </c>
      <c r="L3928" s="22">
        <f>L3931</f>
        <v>11.9</v>
      </c>
      <c r="M3928" s="47">
        <f>M3931</f>
        <v>595</v>
      </c>
    </row>
    <row r="3929" spans="1:13" ht="78.75" x14ac:dyDescent="0.25">
      <c r="A3929" s="20"/>
      <c r="B3929" s="20"/>
      <c r="C3929" s="20"/>
      <c r="D3929" s="19" t="s">
        <v>1025</v>
      </c>
      <c r="E3929" s="20"/>
      <c r="F3929" s="20"/>
      <c r="G3929" s="20"/>
      <c r="H3929" s="20"/>
      <c r="I3929" s="20"/>
      <c r="J3929" s="20"/>
      <c r="K3929" s="20"/>
      <c r="L3929" s="20"/>
      <c r="M3929" s="48"/>
    </row>
    <row r="3930" spans="1:13" x14ac:dyDescent="0.25">
      <c r="A3930" s="20"/>
      <c r="B3930" s="20"/>
      <c r="C3930" s="20"/>
      <c r="D3930" s="23"/>
      <c r="E3930" s="18" t="s">
        <v>16</v>
      </c>
      <c r="F3930" s="24">
        <v>50</v>
      </c>
      <c r="G3930" s="25">
        <v>0</v>
      </c>
      <c r="H3930" s="25">
        <v>0</v>
      </c>
      <c r="I3930" s="25">
        <v>0</v>
      </c>
      <c r="J3930" s="22">
        <f>OR(F3930&lt;&gt;0,G3930&lt;&gt;0,H3930&lt;&gt;0,I3930&lt;&gt;0)*(F3930 + (F3930 = 0))*(G3930 + (G3930 = 0))*(H3930 + (H3930 = 0))*(I3930 + (I3930 = 0))</f>
        <v>50</v>
      </c>
      <c r="K3930" s="20"/>
      <c r="L3930" s="20"/>
      <c r="M3930" s="48"/>
    </row>
    <row r="3931" spans="1:13" x14ac:dyDescent="0.25">
      <c r="A3931" s="20"/>
      <c r="B3931" s="20"/>
      <c r="C3931" s="20"/>
      <c r="D3931" s="23"/>
      <c r="E3931" s="20"/>
      <c r="F3931" s="20"/>
      <c r="G3931" s="20"/>
      <c r="H3931" s="20"/>
      <c r="I3931" s="20"/>
      <c r="J3931" s="26" t="s">
        <v>1026</v>
      </c>
      <c r="K3931" s="27">
        <f>J3930</f>
        <v>50</v>
      </c>
      <c r="L3931" s="25">
        <v>11.9</v>
      </c>
      <c r="M3931" s="49">
        <f>ROUND(K3931*L3931,2)</f>
        <v>595</v>
      </c>
    </row>
    <row r="3932" spans="1:13" x14ac:dyDescent="0.25">
      <c r="A3932" s="29"/>
      <c r="B3932" s="29"/>
      <c r="C3932" s="29"/>
      <c r="D3932" s="30"/>
      <c r="E3932" s="29"/>
      <c r="F3932" s="29"/>
      <c r="G3932" s="29"/>
      <c r="H3932" s="29"/>
      <c r="I3932" s="29"/>
      <c r="J3932" s="29"/>
      <c r="K3932" s="29"/>
      <c r="L3932" s="29"/>
      <c r="M3932" s="50"/>
    </row>
    <row r="3933" spans="1:13" x14ac:dyDescent="0.25">
      <c r="A3933" s="17" t="s">
        <v>1027</v>
      </c>
      <c r="B3933" s="18" t="s">
        <v>21</v>
      </c>
      <c r="C3933" s="18" t="s">
        <v>29</v>
      </c>
      <c r="D3933" s="19" t="s">
        <v>1028</v>
      </c>
      <c r="E3933" s="20"/>
      <c r="F3933" s="20"/>
      <c r="G3933" s="20"/>
      <c r="H3933" s="20"/>
      <c r="I3933" s="20"/>
      <c r="J3933" s="20"/>
      <c r="K3933" s="21">
        <f>K3936</f>
        <v>10</v>
      </c>
      <c r="L3933" s="22">
        <f>L3936</f>
        <v>27.67</v>
      </c>
      <c r="M3933" s="47">
        <f>M3936</f>
        <v>276.7</v>
      </c>
    </row>
    <row r="3934" spans="1:13" ht="33.75" x14ac:dyDescent="0.25">
      <c r="A3934" s="20"/>
      <c r="B3934" s="20"/>
      <c r="C3934" s="20"/>
      <c r="D3934" s="19" t="s">
        <v>1029</v>
      </c>
      <c r="E3934" s="20"/>
      <c r="F3934" s="20"/>
      <c r="G3934" s="20"/>
      <c r="H3934" s="20"/>
      <c r="I3934" s="20"/>
      <c r="J3934" s="20"/>
      <c r="K3934" s="20"/>
      <c r="L3934" s="20"/>
      <c r="M3934" s="48"/>
    </row>
    <row r="3935" spans="1:13" x14ac:dyDescent="0.25">
      <c r="A3935" s="20"/>
      <c r="B3935" s="20"/>
      <c r="C3935" s="20"/>
      <c r="D3935" s="23"/>
      <c r="E3935" s="18" t="s">
        <v>16</v>
      </c>
      <c r="F3935" s="24">
        <v>10</v>
      </c>
      <c r="G3935" s="25">
        <v>0</v>
      </c>
      <c r="H3935" s="25">
        <v>0</v>
      </c>
      <c r="I3935" s="25">
        <v>0</v>
      </c>
      <c r="J3935" s="22">
        <f>OR(F3935&lt;&gt;0,G3935&lt;&gt;0,H3935&lt;&gt;0,I3935&lt;&gt;0)*(F3935 + (F3935 = 0))*(G3935 + (G3935 = 0))*(H3935 + (H3935 = 0))*(I3935 + (I3935 = 0))</f>
        <v>10</v>
      </c>
      <c r="K3935" s="20"/>
      <c r="L3935" s="20"/>
      <c r="M3935" s="48"/>
    </row>
    <row r="3936" spans="1:13" x14ac:dyDescent="0.25">
      <c r="A3936" s="20"/>
      <c r="B3936" s="20"/>
      <c r="C3936" s="20"/>
      <c r="D3936" s="23"/>
      <c r="E3936" s="20"/>
      <c r="F3936" s="20"/>
      <c r="G3936" s="20"/>
      <c r="H3936" s="20"/>
      <c r="I3936" s="20"/>
      <c r="J3936" s="26" t="s">
        <v>1030</v>
      </c>
      <c r="K3936" s="27">
        <f>J3935</f>
        <v>10</v>
      </c>
      <c r="L3936" s="25">
        <v>27.67</v>
      </c>
      <c r="M3936" s="49">
        <f>ROUND(K3936*L3936,2)</f>
        <v>276.7</v>
      </c>
    </row>
    <row r="3937" spans="1:13" x14ac:dyDescent="0.25">
      <c r="A3937" s="29"/>
      <c r="B3937" s="29"/>
      <c r="C3937" s="29"/>
      <c r="D3937" s="30"/>
      <c r="E3937" s="29"/>
      <c r="F3937" s="29"/>
      <c r="G3937" s="29"/>
      <c r="H3937" s="29"/>
      <c r="I3937" s="29"/>
      <c r="J3937" s="29"/>
      <c r="K3937" s="29"/>
      <c r="L3937" s="29"/>
      <c r="M3937" s="50"/>
    </row>
    <row r="3938" spans="1:13" x14ac:dyDescent="0.25">
      <c r="A3938" s="17" t="s">
        <v>1031</v>
      </c>
      <c r="B3938" s="18" t="s">
        <v>21</v>
      </c>
      <c r="C3938" s="18" t="s">
        <v>64</v>
      </c>
      <c r="D3938" s="19" t="s">
        <v>1032</v>
      </c>
      <c r="E3938" s="20"/>
      <c r="F3938" s="20"/>
      <c r="G3938" s="20"/>
      <c r="H3938" s="20"/>
      <c r="I3938" s="20"/>
      <c r="J3938" s="20"/>
      <c r="K3938" s="21">
        <f>K3941</f>
        <v>3</v>
      </c>
      <c r="L3938" s="22">
        <f>L3941</f>
        <v>144.9</v>
      </c>
      <c r="M3938" s="47">
        <f>M3941</f>
        <v>434.7</v>
      </c>
    </row>
    <row r="3939" spans="1:13" ht="33.75" x14ac:dyDescent="0.25">
      <c r="A3939" s="20"/>
      <c r="B3939" s="20"/>
      <c r="C3939" s="20"/>
      <c r="D3939" s="19" t="s">
        <v>1033</v>
      </c>
      <c r="E3939" s="20"/>
      <c r="F3939" s="20"/>
      <c r="G3939" s="20"/>
      <c r="H3939" s="20"/>
      <c r="I3939" s="20"/>
      <c r="J3939" s="20"/>
      <c r="K3939" s="20"/>
      <c r="L3939" s="20"/>
      <c r="M3939" s="48"/>
    </row>
    <row r="3940" spans="1:13" x14ac:dyDescent="0.25">
      <c r="A3940" s="20"/>
      <c r="B3940" s="20"/>
      <c r="C3940" s="20"/>
      <c r="D3940" s="23"/>
      <c r="E3940" s="18" t="s">
        <v>16</v>
      </c>
      <c r="F3940" s="24">
        <v>3</v>
      </c>
      <c r="G3940" s="25">
        <v>0</v>
      </c>
      <c r="H3940" s="25">
        <v>0</v>
      </c>
      <c r="I3940" s="25">
        <v>0</v>
      </c>
      <c r="J3940" s="22">
        <f>OR(F3940&lt;&gt;0,G3940&lt;&gt;0,H3940&lt;&gt;0,I3940&lt;&gt;0)*(F3940 + (F3940 = 0))*(G3940 + (G3940 = 0))*(H3940 + (H3940 = 0))*(I3940 + (I3940 = 0))</f>
        <v>3</v>
      </c>
      <c r="K3940" s="20"/>
      <c r="L3940" s="20"/>
      <c r="M3940" s="48"/>
    </row>
    <row r="3941" spans="1:13" x14ac:dyDescent="0.25">
      <c r="A3941" s="20"/>
      <c r="B3941" s="20"/>
      <c r="C3941" s="20"/>
      <c r="D3941" s="23"/>
      <c r="E3941" s="20"/>
      <c r="F3941" s="20"/>
      <c r="G3941" s="20"/>
      <c r="H3941" s="20"/>
      <c r="I3941" s="20"/>
      <c r="J3941" s="26" t="s">
        <v>1034</v>
      </c>
      <c r="K3941" s="27">
        <f>J3940</f>
        <v>3</v>
      </c>
      <c r="L3941" s="25">
        <v>144.9</v>
      </c>
      <c r="M3941" s="49">
        <f>ROUND(K3941*L3941,2)</f>
        <v>434.7</v>
      </c>
    </row>
    <row r="3942" spans="1:13" x14ac:dyDescent="0.25">
      <c r="A3942" s="29"/>
      <c r="B3942" s="29"/>
      <c r="C3942" s="29"/>
      <c r="D3942" s="30"/>
      <c r="E3942" s="29"/>
      <c r="F3942" s="29"/>
      <c r="G3942" s="29"/>
      <c r="H3942" s="29"/>
      <c r="I3942" s="29"/>
      <c r="J3942" s="29"/>
      <c r="K3942" s="29"/>
      <c r="L3942" s="29"/>
      <c r="M3942" s="50"/>
    </row>
    <row r="3943" spans="1:13" x14ac:dyDescent="0.25">
      <c r="A3943" s="17" t="s">
        <v>1035</v>
      </c>
      <c r="B3943" s="18" t="s">
        <v>21</v>
      </c>
      <c r="C3943" s="18" t="s">
        <v>29</v>
      </c>
      <c r="D3943" s="19" t="s">
        <v>1036</v>
      </c>
      <c r="E3943" s="20"/>
      <c r="F3943" s="20"/>
      <c r="G3943" s="20"/>
      <c r="H3943" s="20"/>
      <c r="I3943" s="20"/>
      <c r="J3943" s="20"/>
      <c r="K3943" s="21">
        <f>K3946</f>
        <v>20</v>
      </c>
      <c r="L3943" s="22">
        <f>L3946</f>
        <v>9.2100000000000009</v>
      </c>
      <c r="M3943" s="47">
        <f>M3946</f>
        <v>184.2</v>
      </c>
    </row>
    <row r="3944" spans="1:13" ht="33.75" x14ac:dyDescent="0.25">
      <c r="A3944" s="20"/>
      <c r="B3944" s="20"/>
      <c r="C3944" s="20"/>
      <c r="D3944" s="19" t="s">
        <v>1037</v>
      </c>
      <c r="E3944" s="20"/>
      <c r="F3944" s="20"/>
      <c r="G3944" s="20"/>
      <c r="H3944" s="20"/>
      <c r="I3944" s="20"/>
      <c r="J3944" s="20"/>
      <c r="K3944" s="20"/>
      <c r="L3944" s="20"/>
      <c r="M3944" s="48"/>
    </row>
    <row r="3945" spans="1:13" x14ac:dyDescent="0.25">
      <c r="A3945" s="20"/>
      <c r="B3945" s="20"/>
      <c r="C3945" s="20"/>
      <c r="D3945" s="23"/>
      <c r="E3945" s="18" t="s">
        <v>16</v>
      </c>
      <c r="F3945" s="24">
        <v>20</v>
      </c>
      <c r="G3945" s="25">
        <v>0</v>
      </c>
      <c r="H3945" s="25">
        <v>0</v>
      </c>
      <c r="I3945" s="25">
        <v>0</v>
      </c>
      <c r="J3945" s="22">
        <f>OR(F3945&lt;&gt;0,G3945&lt;&gt;0,H3945&lt;&gt;0,I3945&lt;&gt;0)*(F3945 + (F3945 = 0))*(G3945 + (G3945 = 0))*(H3945 + (H3945 = 0))*(I3945 + (I3945 = 0))</f>
        <v>20</v>
      </c>
      <c r="K3945" s="20"/>
      <c r="L3945" s="20"/>
      <c r="M3945" s="48"/>
    </row>
    <row r="3946" spans="1:13" x14ac:dyDescent="0.25">
      <c r="A3946" s="20"/>
      <c r="B3946" s="20"/>
      <c r="C3946" s="20"/>
      <c r="D3946" s="23"/>
      <c r="E3946" s="20"/>
      <c r="F3946" s="20"/>
      <c r="G3946" s="20"/>
      <c r="H3946" s="20"/>
      <c r="I3946" s="20"/>
      <c r="J3946" s="26" t="s">
        <v>1038</v>
      </c>
      <c r="K3946" s="27">
        <f>J3945</f>
        <v>20</v>
      </c>
      <c r="L3946" s="25">
        <v>9.2100000000000009</v>
      </c>
      <c r="M3946" s="49">
        <f>ROUND(K3946*L3946,2)</f>
        <v>184.2</v>
      </c>
    </row>
    <row r="3947" spans="1:13" x14ac:dyDescent="0.25">
      <c r="A3947" s="29"/>
      <c r="B3947" s="29"/>
      <c r="C3947" s="29"/>
      <c r="D3947" s="30"/>
      <c r="E3947" s="29"/>
      <c r="F3947" s="29"/>
      <c r="G3947" s="29"/>
      <c r="H3947" s="29"/>
      <c r="I3947" s="29"/>
      <c r="J3947" s="29"/>
      <c r="K3947" s="29"/>
      <c r="L3947" s="29"/>
      <c r="M3947" s="50"/>
    </row>
    <row r="3948" spans="1:13" x14ac:dyDescent="0.25">
      <c r="A3948" s="17" t="s">
        <v>1039</v>
      </c>
      <c r="B3948" s="18" t="s">
        <v>21</v>
      </c>
      <c r="C3948" s="18" t="s">
        <v>59</v>
      </c>
      <c r="D3948" s="19" t="s">
        <v>1040</v>
      </c>
      <c r="E3948" s="20"/>
      <c r="F3948" s="20"/>
      <c r="G3948" s="20"/>
      <c r="H3948" s="20"/>
      <c r="I3948" s="20"/>
      <c r="J3948" s="20"/>
      <c r="K3948" s="21">
        <f>K3951</f>
        <v>30</v>
      </c>
      <c r="L3948" s="22">
        <f>L3951</f>
        <v>2.95</v>
      </c>
      <c r="M3948" s="47">
        <f>M3951</f>
        <v>88.5</v>
      </c>
    </row>
    <row r="3949" spans="1:13" x14ac:dyDescent="0.25">
      <c r="A3949" s="20"/>
      <c r="B3949" s="20"/>
      <c r="C3949" s="20"/>
      <c r="D3949" s="19" t="s">
        <v>1041</v>
      </c>
      <c r="E3949" s="20"/>
      <c r="F3949" s="20"/>
      <c r="G3949" s="20"/>
      <c r="H3949" s="20"/>
      <c r="I3949" s="20"/>
      <c r="J3949" s="20"/>
      <c r="K3949" s="20"/>
      <c r="L3949" s="20"/>
      <c r="M3949" s="48"/>
    </row>
    <row r="3950" spans="1:13" x14ac:dyDescent="0.25">
      <c r="A3950" s="20"/>
      <c r="B3950" s="20"/>
      <c r="C3950" s="20"/>
      <c r="D3950" s="23"/>
      <c r="E3950" s="18" t="s">
        <v>16</v>
      </c>
      <c r="F3950" s="24">
        <v>30</v>
      </c>
      <c r="G3950" s="25">
        <v>0</v>
      </c>
      <c r="H3950" s="25">
        <v>0</v>
      </c>
      <c r="I3950" s="25">
        <v>0</v>
      </c>
      <c r="J3950" s="22">
        <f>OR(F3950&lt;&gt;0,G3950&lt;&gt;0,H3950&lt;&gt;0,I3950&lt;&gt;0)*(F3950 + (F3950 = 0))*(G3950 + (G3950 = 0))*(H3950 + (H3950 = 0))*(I3950 + (I3950 = 0))</f>
        <v>30</v>
      </c>
      <c r="K3950" s="20"/>
      <c r="L3950" s="20"/>
      <c r="M3950" s="48"/>
    </row>
    <row r="3951" spans="1:13" x14ac:dyDescent="0.25">
      <c r="A3951" s="20"/>
      <c r="B3951" s="20"/>
      <c r="C3951" s="20"/>
      <c r="D3951" s="23"/>
      <c r="E3951" s="20"/>
      <c r="F3951" s="20"/>
      <c r="G3951" s="20"/>
      <c r="H3951" s="20"/>
      <c r="I3951" s="20"/>
      <c r="J3951" s="26" t="s">
        <v>1042</v>
      </c>
      <c r="K3951" s="27">
        <f>J3950</f>
        <v>30</v>
      </c>
      <c r="L3951" s="25">
        <v>2.95</v>
      </c>
      <c r="M3951" s="49">
        <f>ROUND(K3951*L3951,2)</f>
        <v>88.5</v>
      </c>
    </row>
    <row r="3952" spans="1:13" x14ac:dyDescent="0.25">
      <c r="A3952" s="29"/>
      <c r="B3952" s="29"/>
      <c r="C3952" s="29"/>
      <c r="D3952" s="30"/>
      <c r="E3952" s="29"/>
      <c r="F3952" s="29"/>
      <c r="G3952" s="29"/>
      <c r="H3952" s="29"/>
      <c r="I3952" s="29"/>
      <c r="J3952" s="29"/>
      <c r="K3952" s="29"/>
      <c r="L3952" s="29"/>
      <c r="M3952" s="50"/>
    </row>
    <row r="3953" spans="1:13" ht="22.5" x14ac:dyDescent="0.25">
      <c r="A3953" s="17" t="s">
        <v>1043</v>
      </c>
      <c r="B3953" s="18" t="s">
        <v>21</v>
      </c>
      <c r="C3953" s="18" t="s">
        <v>59</v>
      </c>
      <c r="D3953" s="19" t="s">
        <v>1044</v>
      </c>
      <c r="E3953" s="20"/>
      <c r="F3953" s="20"/>
      <c r="G3953" s="20"/>
      <c r="H3953" s="20"/>
      <c r="I3953" s="20"/>
      <c r="J3953" s="20"/>
      <c r="K3953" s="21">
        <f>K3956</f>
        <v>30</v>
      </c>
      <c r="L3953" s="22">
        <f>L3956</f>
        <v>18.809999999999999</v>
      </c>
      <c r="M3953" s="47">
        <f>M3956</f>
        <v>564.29999999999995</v>
      </c>
    </row>
    <row r="3954" spans="1:13" ht="33.75" x14ac:dyDescent="0.25">
      <c r="A3954" s="20"/>
      <c r="B3954" s="20"/>
      <c r="C3954" s="20"/>
      <c r="D3954" s="19" t="s">
        <v>1045</v>
      </c>
      <c r="E3954" s="20"/>
      <c r="F3954" s="20"/>
      <c r="G3954" s="20"/>
      <c r="H3954" s="20"/>
      <c r="I3954" s="20"/>
      <c r="J3954" s="20"/>
      <c r="K3954" s="20"/>
      <c r="L3954" s="20"/>
      <c r="M3954" s="48"/>
    </row>
    <row r="3955" spans="1:13" x14ac:dyDescent="0.25">
      <c r="A3955" s="20"/>
      <c r="B3955" s="20"/>
      <c r="C3955" s="20"/>
      <c r="D3955" s="23"/>
      <c r="E3955" s="18" t="s">
        <v>16</v>
      </c>
      <c r="F3955" s="24">
        <v>30</v>
      </c>
      <c r="G3955" s="25">
        <v>0</v>
      </c>
      <c r="H3955" s="25">
        <v>0</v>
      </c>
      <c r="I3955" s="25">
        <v>0</v>
      </c>
      <c r="J3955" s="22">
        <f>OR(F3955&lt;&gt;0,G3955&lt;&gt;0,H3955&lt;&gt;0,I3955&lt;&gt;0)*(F3955 + (F3955 = 0))*(G3955 + (G3955 = 0))*(H3955 + (H3955 = 0))*(I3955 + (I3955 = 0))</f>
        <v>30</v>
      </c>
      <c r="K3955" s="20"/>
      <c r="L3955" s="20"/>
      <c r="M3955" s="48"/>
    </row>
    <row r="3956" spans="1:13" x14ac:dyDescent="0.25">
      <c r="A3956" s="20"/>
      <c r="B3956" s="20"/>
      <c r="C3956" s="20"/>
      <c r="D3956" s="23"/>
      <c r="E3956" s="20"/>
      <c r="F3956" s="20"/>
      <c r="G3956" s="20"/>
      <c r="H3956" s="20"/>
      <c r="I3956" s="20"/>
      <c r="J3956" s="26" t="s">
        <v>1046</v>
      </c>
      <c r="K3956" s="27">
        <f>J3955</f>
        <v>30</v>
      </c>
      <c r="L3956" s="25">
        <v>18.809999999999999</v>
      </c>
      <c r="M3956" s="49">
        <f>ROUND(K3956*L3956,2)</f>
        <v>564.29999999999995</v>
      </c>
    </row>
    <row r="3957" spans="1:13" x14ac:dyDescent="0.25">
      <c r="A3957" s="29"/>
      <c r="B3957" s="29"/>
      <c r="C3957" s="29"/>
      <c r="D3957" s="30"/>
      <c r="E3957" s="29"/>
      <c r="F3957" s="29"/>
      <c r="G3957" s="29"/>
      <c r="H3957" s="29"/>
      <c r="I3957" s="29"/>
      <c r="J3957" s="29"/>
      <c r="K3957" s="29"/>
      <c r="L3957" s="29"/>
      <c r="M3957" s="50"/>
    </row>
    <row r="3958" spans="1:13" x14ac:dyDescent="0.25">
      <c r="A3958" s="20"/>
      <c r="B3958" s="20"/>
      <c r="C3958" s="20"/>
      <c r="D3958" s="23"/>
      <c r="E3958" s="20"/>
      <c r="F3958" s="20"/>
      <c r="G3958" s="20"/>
      <c r="H3958" s="20"/>
      <c r="I3958" s="20"/>
      <c r="J3958" s="26" t="s">
        <v>1047</v>
      </c>
      <c r="K3958" s="31">
        <v>1</v>
      </c>
      <c r="L3958" s="28">
        <f>M3908+M3913+M3918+M3923+M3928+M3933+M3938+M3943+M3948+M3953</f>
        <v>2853.3</v>
      </c>
      <c r="M3958" s="49">
        <f>ROUND(K3958*L3958,2)</f>
        <v>2853.3</v>
      </c>
    </row>
    <row r="3959" spans="1:13" x14ac:dyDescent="0.25">
      <c r="A3959" s="29"/>
      <c r="B3959" s="29"/>
      <c r="C3959" s="29"/>
      <c r="D3959" s="30"/>
      <c r="E3959" s="29"/>
      <c r="F3959" s="29"/>
      <c r="G3959" s="29"/>
      <c r="H3959" s="29"/>
      <c r="I3959" s="29"/>
      <c r="J3959" s="29"/>
      <c r="K3959" s="29"/>
      <c r="L3959" s="29"/>
      <c r="M3959" s="50"/>
    </row>
    <row r="3960" spans="1:13" x14ac:dyDescent="0.25">
      <c r="A3960" s="37" t="s">
        <v>1048</v>
      </c>
      <c r="B3960" s="37" t="s">
        <v>15</v>
      </c>
      <c r="C3960" s="37" t="s">
        <v>16</v>
      </c>
      <c r="D3960" s="38" t="s">
        <v>1049</v>
      </c>
      <c r="E3960" s="39"/>
      <c r="F3960" s="39"/>
      <c r="G3960" s="39"/>
      <c r="H3960" s="39"/>
      <c r="I3960" s="39"/>
      <c r="J3960" s="39"/>
      <c r="K3960" s="40">
        <f>K3976</f>
        <v>1</v>
      </c>
      <c r="L3960" s="41">
        <f>L3976</f>
        <v>1187.74</v>
      </c>
      <c r="M3960" s="51">
        <f>M3976</f>
        <v>1187.74</v>
      </c>
    </row>
    <row r="3961" spans="1:13" x14ac:dyDescent="0.25">
      <c r="A3961" s="17" t="s">
        <v>1050</v>
      </c>
      <c r="B3961" s="18" t="s">
        <v>21</v>
      </c>
      <c r="C3961" s="18" t="s">
        <v>64</v>
      </c>
      <c r="D3961" s="19" t="s">
        <v>1051</v>
      </c>
      <c r="E3961" s="20"/>
      <c r="F3961" s="20"/>
      <c r="G3961" s="20"/>
      <c r="H3961" s="20"/>
      <c r="I3961" s="20"/>
      <c r="J3961" s="20"/>
      <c r="K3961" s="21">
        <f>K3964</f>
        <v>4</v>
      </c>
      <c r="L3961" s="22">
        <f>L3964</f>
        <v>176.05</v>
      </c>
      <c r="M3961" s="47">
        <f>M3964</f>
        <v>704.2</v>
      </c>
    </row>
    <row r="3962" spans="1:13" ht="33.75" x14ac:dyDescent="0.25">
      <c r="A3962" s="20"/>
      <c r="B3962" s="20"/>
      <c r="C3962" s="20"/>
      <c r="D3962" s="19" t="s">
        <v>1052</v>
      </c>
      <c r="E3962" s="20"/>
      <c r="F3962" s="20"/>
      <c r="G3962" s="20"/>
      <c r="H3962" s="20"/>
      <c r="I3962" s="20"/>
      <c r="J3962" s="20"/>
      <c r="K3962" s="20"/>
      <c r="L3962" s="20"/>
      <c r="M3962" s="48"/>
    </row>
    <row r="3963" spans="1:13" x14ac:dyDescent="0.25">
      <c r="A3963" s="20"/>
      <c r="B3963" s="20"/>
      <c r="C3963" s="20"/>
      <c r="D3963" s="23"/>
      <c r="E3963" s="18" t="s">
        <v>16</v>
      </c>
      <c r="F3963" s="24">
        <v>4</v>
      </c>
      <c r="G3963" s="25">
        <v>0</v>
      </c>
      <c r="H3963" s="25">
        <v>0</v>
      </c>
      <c r="I3963" s="25">
        <v>0</v>
      </c>
      <c r="J3963" s="22">
        <f>OR(F3963&lt;&gt;0,G3963&lt;&gt;0,H3963&lt;&gt;0,I3963&lt;&gt;0)*(F3963 + (F3963 = 0))*(G3963 + (G3963 = 0))*(H3963 + (H3963 = 0))*(I3963 + (I3963 = 0))</f>
        <v>4</v>
      </c>
      <c r="K3963" s="20"/>
      <c r="L3963" s="20"/>
      <c r="M3963" s="48"/>
    </row>
    <row r="3964" spans="1:13" x14ac:dyDescent="0.25">
      <c r="A3964" s="20"/>
      <c r="B3964" s="20"/>
      <c r="C3964" s="20"/>
      <c r="D3964" s="23"/>
      <c r="E3964" s="20"/>
      <c r="F3964" s="20"/>
      <c r="G3964" s="20"/>
      <c r="H3964" s="20"/>
      <c r="I3964" s="20"/>
      <c r="J3964" s="26" t="s">
        <v>1053</v>
      </c>
      <c r="K3964" s="27">
        <f>J3963</f>
        <v>4</v>
      </c>
      <c r="L3964" s="25">
        <v>176.05</v>
      </c>
      <c r="M3964" s="49">
        <f>ROUND(K3964*L3964,2)</f>
        <v>704.2</v>
      </c>
    </row>
    <row r="3965" spans="1:13" x14ac:dyDescent="0.25">
      <c r="A3965" s="29"/>
      <c r="B3965" s="29"/>
      <c r="C3965" s="29"/>
      <c r="D3965" s="30"/>
      <c r="E3965" s="29"/>
      <c r="F3965" s="29"/>
      <c r="G3965" s="29"/>
      <c r="H3965" s="29"/>
      <c r="I3965" s="29"/>
      <c r="J3965" s="29"/>
      <c r="K3965" s="29"/>
      <c r="L3965" s="29"/>
      <c r="M3965" s="50"/>
    </row>
    <row r="3966" spans="1:13" x14ac:dyDescent="0.25">
      <c r="A3966" s="17" t="s">
        <v>1054</v>
      </c>
      <c r="B3966" s="18" t="s">
        <v>21</v>
      </c>
      <c r="C3966" s="18" t="s">
        <v>64</v>
      </c>
      <c r="D3966" s="19" t="s">
        <v>1055</v>
      </c>
      <c r="E3966" s="20"/>
      <c r="F3966" s="20"/>
      <c r="G3966" s="20"/>
      <c r="H3966" s="20"/>
      <c r="I3966" s="20"/>
      <c r="J3966" s="20"/>
      <c r="K3966" s="21">
        <f>K3969</f>
        <v>2</v>
      </c>
      <c r="L3966" s="22">
        <f>L3969</f>
        <v>114.34</v>
      </c>
      <c r="M3966" s="47">
        <f>M3969</f>
        <v>228.68</v>
      </c>
    </row>
    <row r="3967" spans="1:13" x14ac:dyDescent="0.25">
      <c r="A3967" s="20"/>
      <c r="B3967" s="20"/>
      <c r="C3967" s="20"/>
      <c r="D3967" s="19" t="s">
        <v>1056</v>
      </c>
      <c r="E3967" s="20"/>
      <c r="F3967" s="20"/>
      <c r="G3967" s="20"/>
      <c r="H3967" s="20"/>
      <c r="I3967" s="20"/>
      <c r="J3967" s="20"/>
      <c r="K3967" s="20"/>
      <c r="L3967" s="20"/>
      <c r="M3967" s="48"/>
    </row>
    <row r="3968" spans="1:13" x14ac:dyDescent="0.25">
      <c r="A3968" s="20"/>
      <c r="B3968" s="20"/>
      <c r="C3968" s="20"/>
      <c r="D3968" s="23"/>
      <c r="E3968" s="18" t="s">
        <v>16</v>
      </c>
      <c r="F3968" s="24">
        <v>2</v>
      </c>
      <c r="G3968" s="25">
        <v>0</v>
      </c>
      <c r="H3968" s="25">
        <v>0</v>
      </c>
      <c r="I3968" s="25">
        <v>0</v>
      </c>
      <c r="J3968" s="22">
        <f>OR(F3968&lt;&gt;0,G3968&lt;&gt;0,H3968&lt;&gt;0,I3968&lt;&gt;0)*(F3968 + (F3968 = 0))*(G3968 + (G3968 = 0))*(H3968 + (H3968 = 0))*(I3968 + (I3968 = 0))</f>
        <v>2</v>
      </c>
      <c r="K3968" s="20"/>
      <c r="L3968" s="20"/>
      <c r="M3968" s="48"/>
    </row>
    <row r="3969" spans="1:13" x14ac:dyDescent="0.25">
      <c r="A3969" s="20"/>
      <c r="B3969" s="20"/>
      <c r="C3969" s="20"/>
      <c r="D3969" s="23"/>
      <c r="E3969" s="20"/>
      <c r="F3969" s="20"/>
      <c r="G3969" s="20"/>
      <c r="H3969" s="20"/>
      <c r="I3969" s="20"/>
      <c r="J3969" s="26" t="s">
        <v>1057</v>
      </c>
      <c r="K3969" s="27">
        <f>J3968</f>
        <v>2</v>
      </c>
      <c r="L3969" s="25">
        <v>114.34</v>
      </c>
      <c r="M3969" s="49">
        <f>ROUND(K3969*L3969,2)</f>
        <v>228.68</v>
      </c>
    </row>
    <row r="3970" spans="1:13" x14ac:dyDescent="0.25">
      <c r="A3970" s="29"/>
      <c r="B3970" s="29"/>
      <c r="C3970" s="29"/>
      <c r="D3970" s="30"/>
      <c r="E3970" s="29"/>
      <c r="F3970" s="29"/>
      <c r="G3970" s="29"/>
      <c r="H3970" s="29"/>
      <c r="I3970" s="29"/>
      <c r="J3970" s="29"/>
      <c r="K3970" s="29"/>
      <c r="L3970" s="29"/>
      <c r="M3970" s="50"/>
    </row>
    <row r="3971" spans="1:13" x14ac:dyDescent="0.25">
      <c r="A3971" s="17" t="s">
        <v>1058</v>
      </c>
      <c r="B3971" s="18" t="s">
        <v>21</v>
      </c>
      <c r="C3971" s="18" t="s">
        <v>64</v>
      </c>
      <c r="D3971" s="19" t="s">
        <v>1059</v>
      </c>
      <c r="E3971" s="20"/>
      <c r="F3971" s="20"/>
      <c r="G3971" s="20"/>
      <c r="H3971" s="20"/>
      <c r="I3971" s="20"/>
      <c r="J3971" s="20"/>
      <c r="K3971" s="21">
        <f>K3974</f>
        <v>2</v>
      </c>
      <c r="L3971" s="22">
        <f>L3974</f>
        <v>127.43</v>
      </c>
      <c r="M3971" s="47">
        <f>M3974</f>
        <v>254.86</v>
      </c>
    </row>
    <row r="3972" spans="1:13" ht="22.5" x14ac:dyDescent="0.25">
      <c r="A3972" s="20"/>
      <c r="B3972" s="20"/>
      <c r="C3972" s="20"/>
      <c r="D3972" s="19" t="s">
        <v>1060</v>
      </c>
      <c r="E3972" s="20"/>
      <c r="F3972" s="20"/>
      <c r="G3972" s="20"/>
      <c r="H3972" s="20"/>
      <c r="I3972" s="20"/>
      <c r="J3972" s="20"/>
      <c r="K3972" s="20"/>
      <c r="L3972" s="20"/>
      <c r="M3972" s="48"/>
    </row>
    <row r="3973" spans="1:13" x14ac:dyDescent="0.25">
      <c r="A3973" s="20"/>
      <c r="B3973" s="20"/>
      <c r="C3973" s="20"/>
      <c r="D3973" s="23"/>
      <c r="E3973" s="18" t="s">
        <v>16</v>
      </c>
      <c r="F3973" s="24">
        <v>2</v>
      </c>
      <c r="G3973" s="25">
        <v>0</v>
      </c>
      <c r="H3973" s="25">
        <v>0</v>
      </c>
      <c r="I3973" s="25">
        <v>0</v>
      </c>
      <c r="J3973" s="22">
        <f>OR(F3973&lt;&gt;0,G3973&lt;&gt;0,H3973&lt;&gt;0,I3973&lt;&gt;0)*(F3973 + (F3973 = 0))*(G3973 + (G3973 = 0))*(H3973 + (H3973 = 0))*(I3973 + (I3973 = 0))</f>
        <v>2</v>
      </c>
      <c r="K3973" s="20"/>
      <c r="L3973" s="20"/>
      <c r="M3973" s="48"/>
    </row>
    <row r="3974" spans="1:13" x14ac:dyDescent="0.25">
      <c r="A3974" s="20"/>
      <c r="B3974" s="20"/>
      <c r="C3974" s="20"/>
      <c r="D3974" s="23"/>
      <c r="E3974" s="20"/>
      <c r="F3974" s="20"/>
      <c r="G3974" s="20"/>
      <c r="H3974" s="20"/>
      <c r="I3974" s="20"/>
      <c r="J3974" s="26" t="s">
        <v>1061</v>
      </c>
      <c r="K3974" s="27">
        <f>J3973</f>
        <v>2</v>
      </c>
      <c r="L3974" s="25">
        <v>127.43</v>
      </c>
      <c r="M3974" s="49">
        <f>ROUND(K3974*L3974,2)</f>
        <v>254.86</v>
      </c>
    </row>
    <row r="3975" spans="1:13" x14ac:dyDescent="0.25">
      <c r="A3975" s="29"/>
      <c r="B3975" s="29"/>
      <c r="C3975" s="29"/>
      <c r="D3975" s="30"/>
      <c r="E3975" s="29"/>
      <c r="F3975" s="29"/>
      <c r="G3975" s="29"/>
      <c r="H3975" s="29"/>
      <c r="I3975" s="29"/>
      <c r="J3975" s="29"/>
      <c r="K3975" s="29"/>
      <c r="L3975" s="29"/>
      <c r="M3975" s="50"/>
    </row>
    <row r="3976" spans="1:13" x14ac:dyDescent="0.25">
      <c r="A3976" s="20"/>
      <c r="B3976" s="20"/>
      <c r="C3976" s="20"/>
      <c r="D3976" s="23"/>
      <c r="E3976" s="20"/>
      <c r="F3976" s="20"/>
      <c r="G3976" s="20"/>
      <c r="H3976" s="20"/>
      <c r="I3976" s="20"/>
      <c r="J3976" s="26" t="s">
        <v>1062</v>
      </c>
      <c r="K3976" s="31">
        <v>1</v>
      </c>
      <c r="L3976" s="28">
        <f>M3961+M3966+M3971</f>
        <v>1187.74</v>
      </c>
      <c r="M3976" s="49">
        <f>ROUND(K3976*L3976,2)</f>
        <v>1187.74</v>
      </c>
    </row>
    <row r="3977" spans="1:13" x14ac:dyDescent="0.25">
      <c r="A3977" s="29"/>
      <c r="B3977" s="29"/>
      <c r="C3977" s="29"/>
      <c r="D3977" s="30"/>
      <c r="E3977" s="29"/>
      <c r="F3977" s="29"/>
      <c r="G3977" s="29"/>
      <c r="H3977" s="29"/>
      <c r="I3977" s="29"/>
      <c r="J3977" s="29"/>
      <c r="K3977" s="29"/>
      <c r="L3977" s="29"/>
      <c r="M3977" s="50"/>
    </row>
    <row r="3978" spans="1:13" ht="22.5" x14ac:dyDescent="0.25">
      <c r="A3978" s="37" t="s">
        <v>1063</v>
      </c>
      <c r="B3978" s="37" t="s">
        <v>15</v>
      </c>
      <c r="C3978" s="37" t="s">
        <v>16</v>
      </c>
      <c r="D3978" s="38" t="s">
        <v>1064</v>
      </c>
      <c r="E3978" s="39"/>
      <c r="F3978" s="39"/>
      <c r="G3978" s="39"/>
      <c r="H3978" s="39"/>
      <c r="I3978" s="39"/>
      <c r="J3978" s="39"/>
      <c r="K3978" s="40">
        <f>K3989</f>
        <v>1</v>
      </c>
      <c r="L3978" s="41">
        <f>L3989</f>
        <v>1869.3</v>
      </c>
      <c r="M3978" s="51">
        <f>M3989</f>
        <v>1869.3</v>
      </c>
    </row>
    <row r="3979" spans="1:13" x14ac:dyDescent="0.25">
      <c r="A3979" s="17" t="s">
        <v>1065</v>
      </c>
      <c r="B3979" s="18" t="s">
        <v>21</v>
      </c>
      <c r="C3979" s="18" t="s">
        <v>64</v>
      </c>
      <c r="D3979" s="19" t="s">
        <v>1066</v>
      </c>
      <c r="E3979" s="20"/>
      <c r="F3979" s="20"/>
      <c r="G3979" s="20"/>
      <c r="H3979" s="20"/>
      <c r="I3979" s="20"/>
      <c r="J3979" s="20"/>
      <c r="K3979" s="21">
        <f>K3982</f>
        <v>12</v>
      </c>
      <c r="L3979" s="22">
        <f>L3982</f>
        <v>49.76</v>
      </c>
      <c r="M3979" s="47">
        <f>M3982</f>
        <v>597.12</v>
      </c>
    </row>
    <row r="3980" spans="1:13" ht="22.5" x14ac:dyDescent="0.25">
      <c r="A3980" s="20"/>
      <c r="B3980" s="20"/>
      <c r="C3980" s="20"/>
      <c r="D3980" s="19" t="s">
        <v>1067</v>
      </c>
      <c r="E3980" s="20"/>
      <c r="F3980" s="20"/>
      <c r="G3980" s="20"/>
      <c r="H3980" s="20"/>
      <c r="I3980" s="20"/>
      <c r="J3980" s="20"/>
      <c r="K3980" s="20"/>
      <c r="L3980" s="20"/>
      <c r="M3980" s="48"/>
    </row>
    <row r="3981" spans="1:13" x14ac:dyDescent="0.25">
      <c r="A3981" s="20"/>
      <c r="B3981" s="20"/>
      <c r="C3981" s="20"/>
      <c r="D3981" s="23"/>
      <c r="E3981" s="18" t="s">
        <v>16</v>
      </c>
      <c r="F3981" s="24">
        <v>12</v>
      </c>
      <c r="G3981" s="25">
        <v>0</v>
      </c>
      <c r="H3981" s="25">
        <v>0</v>
      </c>
      <c r="I3981" s="25">
        <v>0</v>
      </c>
      <c r="J3981" s="22">
        <f>OR(F3981&lt;&gt;0,G3981&lt;&gt;0,H3981&lt;&gt;0,I3981&lt;&gt;0)*(F3981 + (F3981 = 0))*(G3981 + (G3981 = 0))*(H3981 + (H3981 = 0))*(I3981 + (I3981 = 0))</f>
        <v>12</v>
      </c>
      <c r="K3981" s="20"/>
      <c r="L3981" s="20"/>
      <c r="M3981" s="48"/>
    </row>
    <row r="3982" spans="1:13" x14ac:dyDescent="0.25">
      <c r="A3982" s="20"/>
      <c r="B3982" s="20"/>
      <c r="C3982" s="20"/>
      <c r="D3982" s="23"/>
      <c r="E3982" s="20"/>
      <c r="F3982" s="20"/>
      <c r="G3982" s="20"/>
      <c r="H3982" s="20"/>
      <c r="I3982" s="20"/>
      <c r="J3982" s="26" t="s">
        <v>1068</v>
      </c>
      <c r="K3982" s="27">
        <f>J3981</f>
        <v>12</v>
      </c>
      <c r="L3982" s="25">
        <v>49.76</v>
      </c>
      <c r="M3982" s="49">
        <f>ROUND(K3982*L3982,2)</f>
        <v>597.12</v>
      </c>
    </row>
    <row r="3983" spans="1:13" x14ac:dyDescent="0.25">
      <c r="A3983" s="29"/>
      <c r="B3983" s="29"/>
      <c r="C3983" s="29"/>
      <c r="D3983" s="30"/>
      <c r="E3983" s="29"/>
      <c r="F3983" s="29"/>
      <c r="G3983" s="29"/>
      <c r="H3983" s="29"/>
      <c r="I3983" s="29"/>
      <c r="J3983" s="29"/>
      <c r="K3983" s="29"/>
      <c r="L3983" s="29"/>
      <c r="M3983" s="50"/>
    </row>
    <row r="3984" spans="1:13" x14ac:dyDescent="0.25">
      <c r="A3984" s="17" t="s">
        <v>1069</v>
      </c>
      <c r="B3984" s="18" t="s">
        <v>21</v>
      </c>
      <c r="C3984" s="18" t="s">
        <v>64</v>
      </c>
      <c r="D3984" s="19" t="s">
        <v>1070</v>
      </c>
      <c r="E3984" s="20"/>
      <c r="F3984" s="20"/>
      <c r="G3984" s="20"/>
      <c r="H3984" s="20"/>
      <c r="I3984" s="20"/>
      <c r="J3984" s="20"/>
      <c r="K3984" s="21">
        <f>K3987</f>
        <v>3</v>
      </c>
      <c r="L3984" s="22">
        <f>L3987</f>
        <v>424.06</v>
      </c>
      <c r="M3984" s="47">
        <f>M3987</f>
        <v>1272.18</v>
      </c>
    </row>
    <row r="3985" spans="1:13" ht="33.75" x14ac:dyDescent="0.25">
      <c r="A3985" s="20"/>
      <c r="B3985" s="20"/>
      <c r="C3985" s="20"/>
      <c r="D3985" s="19" t="s">
        <v>1071</v>
      </c>
      <c r="E3985" s="20"/>
      <c r="F3985" s="20"/>
      <c r="G3985" s="20"/>
      <c r="H3985" s="20"/>
      <c r="I3985" s="20"/>
      <c r="J3985" s="20"/>
      <c r="K3985" s="20"/>
      <c r="L3985" s="20"/>
      <c r="M3985" s="48"/>
    </row>
    <row r="3986" spans="1:13" x14ac:dyDescent="0.25">
      <c r="A3986" s="20"/>
      <c r="B3986" s="20"/>
      <c r="C3986" s="20"/>
      <c r="D3986" s="23"/>
      <c r="E3986" s="18" t="s">
        <v>16</v>
      </c>
      <c r="F3986" s="24">
        <v>3</v>
      </c>
      <c r="G3986" s="25">
        <v>0</v>
      </c>
      <c r="H3986" s="25">
        <v>0</v>
      </c>
      <c r="I3986" s="25">
        <v>0</v>
      </c>
      <c r="J3986" s="22">
        <f>OR(F3986&lt;&gt;0,G3986&lt;&gt;0,H3986&lt;&gt;0,I3986&lt;&gt;0)*(F3986 + (F3986 = 0))*(G3986 + (G3986 = 0))*(H3986 + (H3986 = 0))*(I3986 + (I3986 = 0))</f>
        <v>3</v>
      </c>
      <c r="K3986" s="20"/>
      <c r="L3986" s="20"/>
      <c r="M3986" s="48"/>
    </row>
    <row r="3987" spans="1:13" x14ac:dyDescent="0.25">
      <c r="A3987" s="20"/>
      <c r="B3987" s="20"/>
      <c r="C3987" s="20"/>
      <c r="D3987" s="23"/>
      <c r="E3987" s="20"/>
      <c r="F3987" s="20"/>
      <c r="G3987" s="20"/>
      <c r="H3987" s="20"/>
      <c r="I3987" s="20"/>
      <c r="J3987" s="26" t="s">
        <v>1072</v>
      </c>
      <c r="K3987" s="27">
        <f>J3986</f>
        <v>3</v>
      </c>
      <c r="L3987" s="25">
        <v>424.06</v>
      </c>
      <c r="M3987" s="49">
        <f>ROUND(K3987*L3987,2)</f>
        <v>1272.18</v>
      </c>
    </row>
    <row r="3988" spans="1:13" x14ac:dyDescent="0.25">
      <c r="A3988" s="29"/>
      <c r="B3988" s="29"/>
      <c r="C3988" s="29"/>
      <c r="D3988" s="30"/>
      <c r="E3988" s="29"/>
      <c r="F3988" s="29"/>
      <c r="G3988" s="29"/>
      <c r="H3988" s="29"/>
      <c r="I3988" s="29"/>
      <c r="J3988" s="29"/>
      <c r="K3988" s="29"/>
      <c r="L3988" s="29"/>
      <c r="M3988" s="50"/>
    </row>
    <row r="3989" spans="1:13" x14ac:dyDescent="0.25">
      <c r="A3989" s="20"/>
      <c r="B3989" s="20"/>
      <c r="C3989" s="20"/>
      <c r="D3989" s="23"/>
      <c r="E3989" s="20"/>
      <c r="F3989" s="20"/>
      <c r="G3989" s="20"/>
      <c r="H3989" s="20"/>
      <c r="I3989" s="20"/>
      <c r="J3989" s="26" t="s">
        <v>1073</v>
      </c>
      <c r="K3989" s="31">
        <v>1</v>
      </c>
      <c r="L3989" s="28">
        <f>M3979+M3984</f>
        <v>1869.3</v>
      </c>
      <c r="M3989" s="49">
        <f>ROUND(K3989*L3989,2)</f>
        <v>1869.3</v>
      </c>
    </row>
    <row r="3990" spans="1:13" x14ac:dyDescent="0.25">
      <c r="A3990" s="29"/>
      <c r="B3990" s="29"/>
      <c r="C3990" s="29"/>
      <c r="D3990" s="30"/>
      <c r="E3990" s="29"/>
      <c r="F3990" s="29"/>
      <c r="G3990" s="29"/>
      <c r="H3990" s="29"/>
      <c r="I3990" s="29"/>
      <c r="J3990" s="29"/>
      <c r="K3990" s="29"/>
      <c r="L3990" s="29"/>
      <c r="M3990" s="50"/>
    </row>
    <row r="3991" spans="1:13" x14ac:dyDescent="0.25">
      <c r="A3991" s="37" t="s">
        <v>1074</v>
      </c>
      <c r="B3991" s="37" t="s">
        <v>15</v>
      </c>
      <c r="C3991" s="37" t="s">
        <v>16</v>
      </c>
      <c r="D3991" s="38" t="s">
        <v>1075</v>
      </c>
      <c r="E3991" s="39"/>
      <c r="F3991" s="39"/>
      <c r="G3991" s="39"/>
      <c r="H3991" s="39"/>
      <c r="I3991" s="39"/>
      <c r="J3991" s="39"/>
      <c r="K3991" s="40">
        <f>K4017</f>
        <v>1</v>
      </c>
      <c r="L3991" s="41">
        <f>L4017</f>
        <v>3623.1</v>
      </c>
      <c r="M3991" s="51">
        <f>M4017</f>
        <v>3623.1</v>
      </c>
    </row>
    <row r="3992" spans="1:13" x14ac:dyDescent="0.25">
      <c r="A3992" s="17" t="s">
        <v>1076</v>
      </c>
      <c r="B3992" s="18" t="s">
        <v>21</v>
      </c>
      <c r="C3992" s="18" t="s">
        <v>64</v>
      </c>
      <c r="D3992" s="19" t="s">
        <v>1077</v>
      </c>
      <c r="E3992" s="20"/>
      <c r="F3992" s="20"/>
      <c r="G3992" s="20"/>
      <c r="H3992" s="20"/>
      <c r="I3992" s="20"/>
      <c r="J3992" s="20"/>
      <c r="K3992" s="21">
        <f>K3995</f>
        <v>1</v>
      </c>
      <c r="L3992" s="22">
        <f>L3995</f>
        <v>168.04</v>
      </c>
      <c r="M3992" s="47">
        <f>M3995</f>
        <v>168.04</v>
      </c>
    </row>
    <row r="3993" spans="1:13" x14ac:dyDescent="0.25">
      <c r="A3993" s="20"/>
      <c r="B3993" s="20"/>
      <c r="C3993" s="20"/>
      <c r="D3993" s="19" t="s">
        <v>1078</v>
      </c>
      <c r="E3993" s="20"/>
      <c r="F3993" s="20"/>
      <c r="G3993" s="20"/>
      <c r="H3993" s="20"/>
      <c r="I3993" s="20"/>
      <c r="J3993" s="20"/>
      <c r="K3993" s="20"/>
      <c r="L3993" s="20"/>
      <c r="M3993" s="48"/>
    </row>
    <row r="3994" spans="1:13" x14ac:dyDescent="0.25">
      <c r="A3994" s="20"/>
      <c r="B3994" s="20"/>
      <c r="C3994" s="20"/>
      <c r="D3994" s="23"/>
      <c r="E3994" s="18" t="s">
        <v>16</v>
      </c>
      <c r="F3994" s="24">
        <v>1</v>
      </c>
      <c r="G3994" s="25">
        <v>0</v>
      </c>
      <c r="H3994" s="25">
        <v>0</v>
      </c>
      <c r="I3994" s="25">
        <v>0</v>
      </c>
      <c r="J3994" s="22">
        <f>OR(F3994&lt;&gt;0,G3994&lt;&gt;0,H3994&lt;&gt;0,I3994&lt;&gt;0)*(F3994 + (F3994 = 0))*(G3994 + (G3994 = 0))*(H3994 + (H3994 = 0))*(I3994 + (I3994 = 0))</f>
        <v>1</v>
      </c>
      <c r="K3994" s="20"/>
      <c r="L3994" s="20"/>
      <c r="M3994" s="48"/>
    </row>
    <row r="3995" spans="1:13" x14ac:dyDescent="0.25">
      <c r="A3995" s="20"/>
      <c r="B3995" s="20"/>
      <c r="C3995" s="20"/>
      <c r="D3995" s="23"/>
      <c r="E3995" s="20"/>
      <c r="F3995" s="20"/>
      <c r="G3995" s="20"/>
      <c r="H3995" s="20"/>
      <c r="I3995" s="20"/>
      <c r="J3995" s="26" t="s">
        <v>1079</v>
      </c>
      <c r="K3995" s="27">
        <f>J3994</f>
        <v>1</v>
      </c>
      <c r="L3995" s="25">
        <v>168.04</v>
      </c>
      <c r="M3995" s="49">
        <f>ROUND(K3995*L3995,2)</f>
        <v>168.04</v>
      </c>
    </row>
    <row r="3996" spans="1:13" x14ac:dyDescent="0.25">
      <c r="A3996" s="29"/>
      <c r="B3996" s="29"/>
      <c r="C3996" s="29"/>
      <c r="D3996" s="30"/>
      <c r="E3996" s="29"/>
      <c r="F3996" s="29"/>
      <c r="G3996" s="29"/>
      <c r="H3996" s="29"/>
      <c r="I3996" s="29"/>
      <c r="J3996" s="29"/>
      <c r="K3996" s="29"/>
      <c r="L3996" s="29"/>
      <c r="M3996" s="50"/>
    </row>
    <row r="3997" spans="1:13" x14ac:dyDescent="0.25">
      <c r="A3997" s="17" t="s">
        <v>1080</v>
      </c>
      <c r="B3997" s="18" t="s">
        <v>21</v>
      </c>
      <c r="C3997" s="18" t="s">
        <v>64</v>
      </c>
      <c r="D3997" s="19" t="s">
        <v>1081</v>
      </c>
      <c r="E3997" s="20"/>
      <c r="F3997" s="20"/>
      <c r="G3997" s="20"/>
      <c r="H3997" s="20"/>
      <c r="I3997" s="20"/>
      <c r="J3997" s="20"/>
      <c r="K3997" s="21">
        <f>K4000</f>
        <v>6</v>
      </c>
      <c r="L3997" s="22">
        <f>L4000</f>
        <v>102.2</v>
      </c>
      <c r="M3997" s="47">
        <f>M4000</f>
        <v>613.20000000000005</v>
      </c>
    </row>
    <row r="3998" spans="1:13" ht="45" x14ac:dyDescent="0.25">
      <c r="A3998" s="20"/>
      <c r="B3998" s="20"/>
      <c r="C3998" s="20"/>
      <c r="D3998" s="19" t="s">
        <v>1082</v>
      </c>
      <c r="E3998" s="20"/>
      <c r="F3998" s="20"/>
      <c r="G3998" s="20"/>
      <c r="H3998" s="20"/>
      <c r="I3998" s="20"/>
      <c r="J3998" s="20"/>
      <c r="K3998" s="20"/>
      <c r="L3998" s="20"/>
      <c r="M3998" s="48"/>
    </row>
    <row r="3999" spans="1:13" x14ac:dyDescent="0.25">
      <c r="A3999" s="20"/>
      <c r="B3999" s="20"/>
      <c r="C3999" s="20"/>
      <c r="D3999" s="23"/>
      <c r="E3999" s="18" t="s">
        <v>16</v>
      </c>
      <c r="F3999" s="24">
        <v>6</v>
      </c>
      <c r="G3999" s="25">
        <v>0</v>
      </c>
      <c r="H3999" s="25">
        <v>0</v>
      </c>
      <c r="I3999" s="25">
        <v>0</v>
      </c>
      <c r="J3999" s="22">
        <f>OR(F3999&lt;&gt;0,G3999&lt;&gt;0,H3999&lt;&gt;0,I3999&lt;&gt;0)*(F3999 + (F3999 = 0))*(G3999 + (G3999 = 0))*(H3999 + (H3999 = 0))*(I3999 + (I3999 = 0))</f>
        <v>6</v>
      </c>
      <c r="K3999" s="20"/>
      <c r="L3999" s="20"/>
      <c r="M3999" s="48"/>
    </row>
    <row r="4000" spans="1:13" x14ac:dyDescent="0.25">
      <c r="A4000" s="20"/>
      <c r="B4000" s="20"/>
      <c r="C4000" s="20"/>
      <c r="D4000" s="23"/>
      <c r="E4000" s="20"/>
      <c r="F4000" s="20"/>
      <c r="G4000" s="20"/>
      <c r="H4000" s="20"/>
      <c r="I4000" s="20"/>
      <c r="J4000" s="26" t="s">
        <v>1083</v>
      </c>
      <c r="K4000" s="27">
        <f>J3999</f>
        <v>6</v>
      </c>
      <c r="L4000" s="25">
        <v>102.2</v>
      </c>
      <c r="M4000" s="49">
        <f>ROUND(K4000*L4000,2)</f>
        <v>613.20000000000005</v>
      </c>
    </row>
    <row r="4001" spans="1:13" x14ac:dyDescent="0.25">
      <c r="A4001" s="29"/>
      <c r="B4001" s="29"/>
      <c r="C4001" s="29"/>
      <c r="D4001" s="30"/>
      <c r="E4001" s="29"/>
      <c r="F4001" s="29"/>
      <c r="G4001" s="29"/>
      <c r="H4001" s="29"/>
      <c r="I4001" s="29"/>
      <c r="J4001" s="29"/>
      <c r="K4001" s="29"/>
      <c r="L4001" s="29"/>
      <c r="M4001" s="50"/>
    </row>
    <row r="4002" spans="1:13" x14ac:dyDescent="0.25">
      <c r="A4002" s="17" t="s">
        <v>1084</v>
      </c>
      <c r="B4002" s="18" t="s">
        <v>21</v>
      </c>
      <c r="C4002" s="18" t="s">
        <v>64</v>
      </c>
      <c r="D4002" s="19" t="s">
        <v>1085</v>
      </c>
      <c r="E4002" s="20"/>
      <c r="F4002" s="20"/>
      <c r="G4002" s="20"/>
      <c r="H4002" s="20"/>
      <c r="I4002" s="20"/>
      <c r="J4002" s="20"/>
      <c r="K4002" s="21">
        <f>K4005</f>
        <v>6</v>
      </c>
      <c r="L4002" s="22">
        <f>L4005</f>
        <v>40.68</v>
      </c>
      <c r="M4002" s="47">
        <f>M4005</f>
        <v>244.08</v>
      </c>
    </row>
    <row r="4003" spans="1:13" ht="22.5" x14ac:dyDescent="0.25">
      <c r="A4003" s="20"/>
      <c r="B4003" s="20"/>
      <c r="C4003" s="20"/>
      <c r="D4003" s="19" t="s">
        <v>1086</v>
      </c>
      <c r="E4003" s="20"/>
      <c r="F4003" s="20"/>
      <c r="G4003" s="20"/>
      <c r="H4003" s="20"/>
      <c r="I4003" s="20"/>
      <c r="J4003" s="20"/>
      <c r="K4003" s="20"/>
      <c r="L4003" s="20"/>
      <c r="M4003" s="48"/>
    </row>
    <row r="4004" spans="1:13" x14ac:dyDescent="0.25">
      <c r="A4004" s="20"/>
      <c r="B4004" s="20"/>
      <c r="C4004" s="20"/>
      <c r="D4004" s="23"/>
      <c r="E4004" s="18" t="s">
        <v>16</v>
      </c>
      <c r="F4004" s="24">
        <v>6</v>
      </c>
      <c r="G4004" s="25">
        <v>0</v>
      </c>
      <c r="H4004" s="25">
        <v>0</v>
      </c>
      <c r="I4004" s="25">
        <v>0</v>
      </c>
      <c r="J4004" s="22">
        <f>OR(F4004&lt;&gt;0,G4004&lt;&gt;0,H4004&lt;&gt;0,I4004&lt;&gt;0)*(F4004 + (F4004 = 0))*(G4004 + (G4004 = 0))*(H4004 + (H4004 = 0))*(I4004 + (I4004 = 0))</f>
        <v>6</v>
      </c>
      <c r="K4004" s="20"/>
      <c r="L4004" s="20"/>
      <c r="M4004" s="48"/>
    </row>
    <row r="4005" spans="1:13" x14ac:dyDescent="0.25">
      <c r="A4005" s="20"/>
      <c r="B4005" s="20"/>
      <c r="C4005" s="20"/>
      <c r="D4005" s="23"/>
      <c r="E4005" s="20"/>
      <c r="F4005" s="20"/>
      <c r="G4005" s="20"/>
      <c r="H4005" s="20"/>
      <c r="I4005" s="20"/>
      <c r="J4005" s="26" t="s">
        <v>1087</v>
      </c>
      <c r="K4005" s="27">
        <f>J4004</f>
        <v>6</v>
      </c>
      <c r="L4005" s="25">
        <v>40.68</v>
      </c>
      <c r="M4005" s="49">
        <f>ROUND(K4005*L4005,2)</f>
        <v>244.08</v>
      </c>
    </row>
    <row r="4006" spans="1:13" x14ac:dyDescent="0.25">
      <c r="A4006" s="29"/>
      <c r="B4006" s="29"/>
      <c r="C4006" s="29"/>
      <c r="D4006" s="30"/>
      <c r="E4006" s="29"/>
      <c r="F4006" s="29"/>
      <c r="G4006" s="29"/>
      <c r="H4006" s="29"/>
      <c r="I4006" s="29"/>
      <c r="J4006" s="29"/>
      <c r="K4006" s="29"/>
      <c r="L4006" s="29"/>
      <c r="M4006" s="50"/>
    </row>
    <row r="4007" spans="1:13" x14ac:dyDescent="0.25">
      <c r="A4007" s="17" t="s">
        <v>1088</v>
      </c>
      <c r="B4007" s="18" t="s">
        <v>21</v>
      </c>
      <c r="C4007" s="18" t="s">
        <v>64</v>
      </c>
      <c r="D4007" s="19" t="s">
        <v>1089</v>
      </c>
      <c r="E4007" s="20"/>
      <c r="F4007" s="20"/>
      <c r="G4007" s="20"/>
      <c r="H4007" s="20"/>
      <c r="I4007" s="20"/>
      <c r="J4007" s="20"/>
      <c r="K4007" s="21">
        <f>K4010</f>
        <v>6</v>
      </c>
      <c r="L4007" s="22">
        <f>L4010</f>
        <v>152.04</v>
      </c>
      <c r="M4007" s="47">
        <f>M4010</f>
        <v>912.24</v>
      </c>
    </row>
    <row r="4008" spans="1:13" ht="33.75" x14ac:dyDescent="0.25">
      <c r="A4008" s="20"/>
      <c r="B4008" s="20"/>
      <c r="C4008" s="20"/>
      <c r="D4008" s="19" t="s">
        <v>1090</v>
      </c>
      <c r="E4008" s="20"/>
      <c r="F4008" s="20"/>
      <c r="G4008" s="20"/>
      <c r="H4008" s="20"/>
      <c r="I4008" s="20"/>
      <c r="J4008" s="20"/>
      <c r="K4008" s="20"/>
      <c r="L4008" s="20"/>
      <c r="M4008" s="48"/>
    </row>
    <row r="4009" spans="1:13" x14ac:dyDescent="0.25">
      <c r="A4009" s="20"/>
      <c r="B4009" s="20"/>
      <c r="C4009" s="20"/>
      <c r="D4009" s="23"/>
      <c r="E4009" s="18" t="s">
        <v>16</v>
      </c>
      <c r="F4009" s="24">
        <v>6</v>
      </c>
      <c r="G4009" s="25">
        <v>0</v>
      </c>
      <c r="H4009" s="25">
        <v>0</v>
      </c>
      <c r="I4009" s="25">
        <v>0</v>
      </c>
      <c r="J4009" s="22">
        <f>OR(F4009&lt;&gt;0,G4009&lt;&gt;0,H4009&lt;&gt;0,I4009&lt;&gt;0)*(F4009 + (F4009 = 0))*(G4009 + (G4009 = 0))*(H4009 + (H4009 = 0))*(I4009 + (I4009 = 0))</f>
        <v>6</v>
      </c>
      <c r="K4009" s="20"/>
      <c r="L4009" s="20"/>
      <c r="M4009" s="48"/>
    </row>
    <row r="4010" spans="1:13" x14ac:dyDescent="0.25">
      <c r="A4010" s="20"/>
      <c r="B4010" s="20"/>
      <c r="C4010" s="20"/>
      <c r="D4010" s="23"/>
      <c r="E4010" s="20"/>
      <c r="F4010" s="20"/>
      <c r="G4010" s="20"/>
      <c r="H4010" s="20"/>
      <c r="I4010" s="20"/>
      <c r="J4010" s="26" t="s">
        <v>1091</v>
      </c>
      <c r="K4010" s="27">
        <f>J4009</f>
        <v>6</v>
      </c>
      <c r="L4010" s="25">
        <v>152.04</v>
      </c>
      <c r="M4010" s="49">
        <f>ROUND(K4010*L4010,2)</f>
        <v>912.24</v>
      </c>
    </row>
    <row r="4011" spans="1:13" x14ac:dyDescent="0.25">
      <c r="A4011" s="29"/>
      <c r="B4011" s="29"/>
      <c r="C4011" s="29"/>
      <c r="D4011" s="30"/>
      <c r="E4011" s="29"/>
      <c r="F4011" s="29"/>
      <c r="G4011" s="29"/>
      <c r="H4011" s="29"/>
      <c r="I4011" s="29"/>
      <c r="J4011" s="29"/>
      <c r="K4011" s="29"/>
      <c r="L4011" s="29"/>
      <c r="M4011" s="50"/>
    </row>
    <row r="4012" spans="1:13" x14ac:dyDescent="0.25">
      <c r="A4012" s="17" t="s">
        <v>1092</v>
      </c>
      <c r="B4012" s="18" t="s">
        <v>21</v>
      </c>
      <c r="C4012" s="18" t="s">
        <v>64</v>
      </c>
      <c r="D4012" s="19" t="s">
        <v>1093</v>
      </c>
      <c r="E4012" s="20"/>
      <c r="F4012" s="20"/>
      <c r="G4012" s="20"/>
      <c r="H4012" s="20"/>
      <c r="I4012" s="20"/>
      <c r="J4012" s="20"/>
      <c r="K4012" s="21">
        <f>K4015</f>
        <v>2</v>
      </c>
      <c r="L4012" s="22">
        <f>L4015</f>
        <v>842.77</v>
      </c>
      <c r="M4012" s="47">
        <f>M4015</f>
        <v>1685.54</v>
      </c>
    </row>
    <row r="4013" spans="1:13" x14ac:dyDescent="0.25">
      <c r="A4013" s="20"/>
      <c r="B4013" s="20"/>
      <c r="C4013" s="20"/>
      <c r="D4013" s="19" t="s">
        <v>1093</v>
      </c>
      <c r="E4013" s="20"/>
      <c r="F4013" s="20"/>
      <c r="G4013" s="20"/>
      <c r="H4013" s="20"/>
      <c r="I4013" s="20"/>
      <c r="J4013" s="20"/>
      <c r="K4013" s="20"/>
      <c r="L4013" s="20"/>
      <c r="M4013" s="48"/>
    </row>
    <row r="4014" spans="1:13" x14ac:dyDescent="0.25">
      <c r="A4014" s="20"/>
      <c r="B4014" s="20"/>
      <c r="C4014" s="20"/>
      <c r="D4014" s="23"/>
      <c r="E4014" s="18" t="s">
        <v>16</v>
      </c>
      <c r="F4014" s="24">
        <v>2</v>
      </c>
      <c r="G4014" s="25">
        <v>0</v>
      </c>
      <c r="H4014" s="25">
        <v>0</v>
      </c>
      <c r="I4014" s="25">
        <v>0</v>
      </c>
      <c r="J4014" s="22">
        <f>OR(F4014&lt;&gt;0,G4014&lt;&gt;0,H4014&lt;&gt;0,I4014&lt;&gt;0)*(F4014 + (F4014 = 0))*(G4014 + (G4014 = 0))*(H4014 + (H4014 = 0))*(I4014 + (I4014 = 0))</f>
        <v>2</v>
      </c>
      <c r="K4014" s="20"/>
      <c r="L4014" s="20"/>
      <c r="M4014" s="48"/>
    </row>
    <row r="4015" spans="1:13" x14ac:dyDescent="0.25">
      <c r="A4015" s="20"/>
      <c r="B4015" s="20"/>
      <c r="C4015" s="20"/>
      <c r="D4015" s="23"/>
      <c r="E4015" s="20"/>
      <c r="F4015" s="20"/>
      <c r="G4015" s="20"/>
      <c r="H4015" s="20"/>
      <c r="I4015" s="20"/>
      <c r="J4015" s="26" t="s">
        <v>1094</v>
      </c>
      <c r="K4015" s="27">
        <f>J4014</f>
        <v>2</v>
      </c>
      <c r="L4015" s="25">
        <v>842.77</v>
      </c>
      <c r="M4015" s="49">
        <f>ROUND(K4015*L4015,2)</f>
        <v>1685.54</v>
      </c>
    </row>
    <row r="4016" spans="1:13" x14ac:dyDescent="0.25">
      <c r="A4016" s="29"/>
      <c r="B4016" s="29"/>
      <c r="C4016" s="29"/>
      <c r="D4016" s="30"/>
      <c r="E4016" s="29"/>
      <c r="F4016" s="29"/>
      <c r="G4016" s="29"/>
      <c r="H4016" s="29"/>
      <c r="I4016" s="29"/>
      <c r="J4016" s="29"/>
      <c r="K4016" s="29"/>
      <c r="L4016" s="29"/>
      <c r="M4016" s="50"/>
    </row>
    <row r="4017" spans="1:13" x14ac:dyDescent="0.25">
      <c r="A4017" s="20"/>
      <c r="B4017" s="20"/>
      <c r="C4017" s="20"/>
      <c r="D4017" s="23"/>
      <c r="E4017" s="20"/>
      <c r="F4017" s="20"/>
      <c r="G4017" s="20"/>
      <c r="H4017" s="20"/>
      <c r="I4017" s="20"/>
      <c r="J4017" s="26" t="s">
        <v>1095</v>
      </c>
      <c r="K4017" s="31">
        <v>1</v>
      </c>
      <c r="L4017" s="28">
        <f>M3992+M3997+M4002+M4007+M4012</f>
        <v>3623.1</v>
      </c>
      <c r="M4017" s="49">
        <f>ROUND(K4017*L4017,2)</f>
        <v>3623.1</v>
      </c>
    </row>
    <row r="4018" spans="1:13" x14ac:dyDescent="0.25">
      <c r="A4018" s="29"/>
      <c r="B4018" s="29"/>
      <c r="C4018" s="29"/>
      <c r="D4018" s="30"/>
      <c r="E4018" s="29"/>
      <c r="F4018" s="29"/>
      <c r="G4018" s="29"/>
      <c r="H4018" s="29"/>
      <c r="I4018" s="29"/>
      <c r="J4018" s="29"/>
      <c r="K4018" s="29"/>
      <c r="L4018" s="29"/>
      <c r="M4018" s="50"/>
    </row>
    <row r="4019" spans="1:13" x14ac:dyDescent="0.25">
      <c r="A4019" s="20"/>
      <c r="B4019" s="20"/>
      <c r="C4019" s="20"/>
      <c r="D4019" s="23"/>
      <c r="E4019" s="20"/>
      <c r="F4019" s="20"/>
      <c r="G4019" s="20"/>
      <c r="H4019" s="20"/>
      <c r="I4019" s="20"/>
      <c r="J4019" s="26" t="s">
        <v>1096</v>
      </c>
      <c r="K4019" s="31">
        <v>1</v>
      </c>
      <c r="L4019" s="28">
        <f>M3851+M3879+M3907+M3960+M3978+M3991</f>
        <v>14497.44</v>
      </c>
      <c r="M4019" s="49">
        <f>ROUND(K4019*L4019,2)</f>
        <v>14497.44</v>
      </c>
    </row>
    <row r="4020" spans="1:13" x14ac:dyDescent="0.25">
      <c r="A4020" s="29"/>
      <c r="B4020" s="29"/>
      <c r="C4020" s="29"/>
      <c r="D4020" s="30"/>
      <c r="E4020" s="29"/>
      <c r="F4020" s="29"/>
      <c r="G4020" s="29"/>
      <c r="H4020" s="29"/>
      <c r="I4020" s="29"/>
      <c r="J4020" s="29"/>
      <c r="K4020" s="29"/>
      <c r="L4020" s="29"/>
      <c r="M4020" s="50"/>
    </row>
    <row r="4021" spans="1:13" x14ac:dyDescent="0.25">
      <c r="A4021" s="20"/>
      <c r="B4021" s="20"/>
      <c r="C4021" s="20"/>
      <c r="D4021" s="23"/>
      <c r="E4021" s="20"/>
      <c r="F4021" s="20"/>
      <c r="G4021" s="20"/>
      <c r="H4021" s="20"/>
      <c r="I4021" s="20"/>
      <c r="J4021" s="26" t="s">
        <v>1097</v>
      </c>
      <c r="K4021" s="32">
        <v>1</v>
      </c>
      <c r="L4021" s="28">
        <f>M3850</f>
        <v>14497.44</v>
      </c>
      <c r="M4021" s="49">
        <f>ROUND(K4021*L4021,2)</f>
        <v>14497.44</v>
      </c>
    </row>
    <row r="4022" spans="1:13" x14ac:dyDescent="0.25">
      <c r="A4022" s="29"/>
      <c r="B4022" s="29"/>
      <c r="C4022" s="29"/>
      <c r="D4022" s="30"/>
      <c r="E4022" s="29"/>
      <c r="F4022" s="29"/>
      <c r="G4022" s="29"/>
      <c r="H4022" s="29"/>
      <c r="I4022" s="29"/>
      <c r="J4022" s="29"/>
      <c r="K4022" s="29"/>
      <c r="L4022" s="29"/>
      <c r="M4022" s="50"/>
    </row>
    <row r="4023" spans="1:13" x14ac:dyDescent="0.25">
      <c r="A4023" s="20"/>
      <c r="B4023" s="20"/>
      <c r="C4023" s="20"/>
      <c r="D4023" s="23"/>
      <c r="E4023" s="20"/>
      <c r="F4023" s="20"/>
      <c r="G4023" s="20"/>
      <c r="H4023" s="20"/>
      <c r="I4023" s="20"/>
      <c r="J4023" s="26" t="s">
        <v>1098</v>
      </c>
      <c r="K4023" s="32">
        <v>1</v>
      </c>
      <c r="L4023" s="28">
        <f>M4+M81+M150+M153+M181+M218+M221+M224+M235+M238+M241+M244+M247+M250+M253+M296+M348+M382+M449+M491+M552+M578+M589+M641+M688+M714+M870+M871+M892+M1023+M1024+M1153+M1157+M1326+M1497+M1635+M1723+M1727+M1869+M1880+M1884+M1888+M1916+M1917+M1984+M2005+M2063+M2111+M2157+M2158+M2159+M2160+M2194+M2266+M2300+M2301+M2368+M2405+M2462+M2509+M2531+M2574+M2577+M2580+M2601+M2654+M2657+M2688+M2691+M2712+M2715+M2726+M2729+M2732+M2735+M2738+M2741+M2744+M2747+M2820+M2861+M2877+M2998+M3001+M3012+M3073+M3076+M3107+M3110+M3113+M3150+M3153+M3188+M3257+M3260+M3380+M3440+M3521+M3578+M3581+M3632+M3672+M3675+M3733+M3781+M3782+M3793+M3849</f>
        <v>528333.44999999995</v>
      </c>
      <c r="M4023" s="49">
        <f>ROUND(K4023*L4023,2)</f>
        <v>528333.44999999995</v>
      </c>
    </row>
    <row r="4024" spans="1:13" x14ac:dyDescent="0.25">
      <c r="A4024" s="29"/>
      <c r="B4024" s="29"/>
      <c r="C4024" s="29"/>
      <c r="D4024" s="30"/>
      <c r="E4024" s="29"/>
      <c r="F4024" s="29"/>
      <c r="G4024" s="29"/>
      <c r="H4024" s="29"/>
      <c r="I4024" s="29"/>
      <c r="J4024" s="29"/>
      <c r="K4024" s="29"/>
      <c r="L4024" s="29"/>
      <c r="M4024" s="50"/>
    </row>
  </sheetData>
  <autoFilter ref="A3:M12" xr:uid="{F10CA4F1-D896-457F-85A4-1D84DBB5508D}"/>
  <dataValidations count="1">
    <dataValidation type="list" allowBlank="1" showInputMessage="1" showErrorMessage="1" sqref="B4:B4024" xr:uid="{9D9C9321-8CD3-4B25-8621-296D66E113F5}">
      <formula1>"Capítulo,Partida,Mano de obra,Maquinaria,Material,Otros,Tarea,"</formula1>
    </dataValidation>
  </dataValidations>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0598A8DF93AD54E85C96BEF33146146" ma:contentTypeVersion="6" ma:contentTypeDescription="Crear nuevo documento." ma:contentTypeScope="" ma:versionID="6d9be14017242b800d7d55c79a7a16f3">
  <xsd:schema xmlns:xsd="http://www.w3.org/2001/XMLSchema" xmlns:xs="http://www.w3.org/2001/XMLSchema" xmlns:p="http://schemas.microsoft.com/office/2006/metadata/properties" xmlns:ns2="28b8fa7d-883e-4ffe-9de6-87e29a5702be" xmlns:ns3="fa87bcad-2fcf-451f-8bd9-0aeacc941bd6" targetNamespace="http://schemas.microsoft.com/office/2006/metadata/properties" ma:root="true" ma:fieldsID="9b8ed13bac75e6fb87d1fc151f9eb5e3" ns2:_="" ns3:_="">
    <xsd:import namespace="28b8fa7d-883e-4ffe-9de6-87e29a5702be"/>
    <xsd:import namespace="fa87bcad-2fcf-451f-8bd9-0aeacc941bd6"/>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8b8fa7d-883e-4ffe-9de6-87e29a5702be"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a87bcad-2fcf-451f-8bd9-0aeacc941bd6"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7E93280-4B9E-43F8-AA7E-CFC9D5EB2AE4}">
  <ds:schemaRefs>
    <ds:schemaRef ds:uri="http://purl.org/dc/terms/"/>
    <ds:schemaRef ds:uri="fa87bcad-2fcf-451f-8bd9-0aeacc941bd6"/>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28b8fa7d-883e-4ffe-9de6-87e29a5702be"/>
    <ds:schemaRef ds:uri="http://www.w3.org/XML/1998/namespace"/>
    <ds:schemaRef ds:uri="http://purl.org/dc/dcmitype/"/>
  </ds:schemaRefs>
</ds:datastoreItem>
</file>

<file path=customXml/itemProps2.xml><?xml version="1.0" encoding="utf-8"?>
<ds:datastoreItem xmlns:ds="http://schemas.openxmlformats.org/officeDocument/2006/customXml" ds:itemID="{A419CAF3-03D3-4B19-A5CF-FF02A405F546}">
  <ds:schemaRefs>
    <ds:schemaRef ds:uri="http://schemas.microsoft.com/sharepoint/v3/contenttype/forms"/>
  </ds:schemaRefs>
</ds:datastoreItem>
</file>

<file path=customXml/itemProps3.xml><?xml version="1.0" encoding="utf-8"?>
<ds:datastoreItem xmlns:ds="http://schemas.openxmlformats.org/officeDocument/2006/customXml" ds:itemID="{A166CE00-29AE-4ED1-A376-E7C48304E0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8b8fa7d-883e-4ffe-9de6-87e29a5702be"/>
    <ds:schemaRef ds:uri="fa87bcad-2fcf-451f-8bd9-0aeacc941bd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ANTONIO PORRAS</dc:creator>
  <cp:lastModifiedBy>Faustino Panduro Calero</cp:lastModifiedBy>
  <dcterms:created xsi:type="dcterms:W3CDTF">2025-05-16T08:47:40Z</dcterms:created>
  <dcterms:modified xsi:type="dcterms:W3CDTF">2025-11-26T09:00:22Z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0x010100E0598A8DF93AD54E85C96BEF33146146</vt:lpwstr>
  </property>
</Properties>
</file>