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3267\Anejos\"/>
    </mc:Choice>
  </mc:AlternateContent>
  <xr:revisionPtr revIDLastSave="0" documentId="8_{36A7BBC6-2989-48B2-A213-D4299D8E1E74}" xr6:coauthVersionLast="47" xr6:coauthVersionMax="47" xr10:uidLastSave="{00000000-0000-0000-0000-000000000000}"/>
  <bookViews>
    <workbookView xWindow="-120" yWindow="-120" windowWidth="29040" windowHeight="15720" xr2:uid="{030249E6-FB09-4294-B73B-3BCF44E014B0}"/>
  </bookViews>
  <sheets>
    <sheet name="Presupuesto" sheetId="1" r:id="rId1"/>
    <sheet name="Cuadro de precios" sheetId="2" r:id="rId2"/>
  </sheets>
  <definedNames>
    <definedName name="_xlnm.Print_Area" localSheetId="1">'Cuadro de precios'!$A$1:$F$121</definedName>
    <definedName name="_xlnm.Print_Area" localSheetId="0">Presupuesto!$A$1:$F$121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2" i="2" l="1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 s="1"/>
  <c r="F90" i="2"/>
  <c r="F89" i="2"/>
  <c r="F88" i="2"/>
  <c r="F87" i="2"/>
  <c r="F86" i="2"/>
  <c r="F85" i="2"/>
  <c r="F84" i="2"/>
  <c r="F83" i="2"/>
  <c r="F82" i="2"/>
  <c r="F81" i="2" s="1"/>
  <c r="F80" i="2"/>
  <c r="F77" i="2" s="1"/>
  <c r="F79" i="2"/>
  <c r="F78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 s="1"/>
  <c r="F42" i="2"/>
  <c r="F41" i="2"/>
  <c r="F40" i="2"/>
  <c r="F39" i="2"/>
  <c r="F38" i="2"/>
  <c r="F37" i="2"/>
  <c r="F36" i="2"/>
  <c r="F35" i="2"/>
  <c r="F34" i="2"/>
  <c r="F33" i="2"/>
  <c r="F32" i="2"/>
  <c r="F31" i="2" s="1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 s="1"/>
  <c r="F13" i="2"/>
  <c r="F12" i="2"/>
  <c r="F11" i="2"/>
  <c r="F10" i="2"/>
  <c r="F9" i="2"/>
  <c r="F8" i="2"/>
  <c r="F7" i="2" s="1"/>
  <c r="F6" i="2"/>
  <c r="F5" i="2" s="1"/>
  <c r="F112" i="1"/>
  <c r="F111" i="1"/>
  <c r="F110" i="1"/>
  <c r="F109" i="1"/>
  <c r="F108" i="1"/>
  <c r="F107" i="1"/>
  <c r="F91" i="1" s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0" i="1"/>
  <c r="F89" i="1"/>
  <c r="F88" i="1"/>
  <c r="F87" i="1"/>
  <c r="F86" i="1"/>
  <c r="F85" i="1"/>
  <c r="F84" i="1"/>
  <c r="F83" i="1"/>
  <c r="F81" i="1" s="1"/>
  <c r="F82" i="1"/>
  <c r="F80" i="1"/>
  <c r="F79" i="1"/>
  <c r="F78" i="1"/>
  <c r="F77" i="1" s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43" i="1" s="1"/>
  <c r="F50" i="1"/>
  <c r="F49" i="1"/>
  <c r="F48" i="1"/>
  <c r="F47" i="1"/>
  <c r="F46" i="1"/>
  <c r="F45" i="1"/>
  <c r="F44" i="1"/>
  <c r="F42" i="1"/>
  <c r="F41" i="1"/>
  <c r="F40" i="1" s="1"/>
  <c r="F39" i="1"/>
  <c r="F38" i="1"/>
  <c r="F37" i="1"/>
  <c r="F36" i="1"/>
  <c r="F35" i="1"/>
  <c r="F34" i="1"/>
  <c r="F33" i="1"/>
  <c r="F31" i="1" s="1"/>
  <c r="F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 s="1"/>
  <c r="F13" i="1"/>
  <c r="F12" i="1"/>
  <c r="F11" i="1"/>
  <c r="F10" i="1"/>
  <c r="F9" i="1"/>
  <c r="F7" i="1" s="1"/>
  <c r="F8" i="1"/>
  <c r="F6" i="1"/>
  <c r="F5" i="1"/>
  <c r="F4" i="1" l="1"/>
  <c r="E118" i="1" s="1"/>
  <c r="F118" i="1" s="1"/>
  <c r="F4" i="2"/>
  <c r="E118" i="2" s="1"/>
  <c r="F118" i="2" s="1"/>
</calcChain>
</file>

<file path=xl/sharedStrings.xml><?xml version="1.0" encoding="utf-8"?>
<sst xmlns="http://schemas.openxmlformats.org/spreadsheetml/2006/main" count="662" uniqueCount="238">
  <si>
    <t>PRESUPUESTO ANUAL</t>
  </si>
  <si>
    <t>CÓDIGO</t>
  </si>
  <si>
    <t>UD.</t>
  </si>
  <si>
    <t>CONCEPTO</t>
  </si>
  <si>
    <t>MEDICIÓN</t>
  </si>
  <si>
    <t xml:space="preserve">PRECIO </t>
  </si>
  <si>
    <t>IMPORTE</t>
  </si>
  <si>
    <t>GESTIÓN DEL CATABB</t>
  </si>
  <si>
    <t>1.1</t>
  </si>
  <si>
    <t>EXPLOTACIÓN</t>
  </si>
  <si>
    <t>día</t>
  </si>
  <si>
    <t>Explotación</t>
  </si>
  <si>
    <t>1.1.1</t>
  </si>
  <si>
    <t>PERSONAL</t>
  </si>
  <si>
    <t>1.1.1.1</t>
  </si>
  <si>
    <t>Mes</t>
  </si>
  <si>
    <t>Responsable del contrato (10%)</t>
  </si>
  <si>
    <t>1.1.1.2</t>
  </si>
  <si>
    <t>Responsable del CATABB (40%)</t>
  </si>
  <si>
    <t>1.1.1.3</t>
  </si>
  <si>
    <t>Responsable de operación (100%)</t>
  </si>
  <si>
    <t>1.1.1.4</t>
  </si>
  <si>
    <t>Responsable de mantenimiento (100%)</t>
  </si>
  <si>
    <t>1.1.1.5</t>
  </si>
  <si>
    <t>Analista de laboratorio (100%)</t>
  </si>
  <si>
    <t>1.1.1.6</t>
  </si>
  <si>
    <t>Equipo cientifico-tecnológico (1 día)</t>
  </si>
  <si>
    <t>1.1.2</t>
  </si>
  <si>
    <t>MANTENIMIENTO Y CONSERVACIÓN</t>
  </si>
  <si>
    <t>1.1.2.1</t>
  </si>
  <si>
    <t>Ud.</t>
  </si>
  <si>
    <t>Mantenimientos anuales reglamentarios PCI, BT, etc…</t>
  </si>
  <si>
    <t>1.1.2.2</t>
  </si>
  <si>
    <t>Mantenimiento anual instrumentación general de planta</t>
  </si>
  <si>
    <t>1.1.2.3</t>
  </si>
  <si>
    <t>Mantenimiento anual de medidor de Trihalometanos</t>
  </si>
  <si>
    <t>1.1.2.4</t>
  </si>
  <si>
    <t>Mantenimiento anual de medidor de TOC</t>
  </si>
  <si>
    <t>1.1.2.5</t>
  </si>
  <si>
    <t>Mantenimiento anual de equipamiento de ozono</t>
  </si>
  <si>
    <t>1.1.2.6</t>
  </si>
  <si>
    <t>Mantenimiento anual de equipamiento de ultravioletas</t>
  </si>
  <si>
    <t>1.1.2.7</t>
  </si>
  <si>
    <t>Mantenimiento anual de Generador de Cloro y Dióxido de Cloro</t>
  </si>
  <si>
    <t>1.1.2.8</t>
  </si>
  <si>
    <t>Mantenimiento anual de equipos electromecánicos de planta</t>
  </si>
  <si>
    <t>1.1.2.9</t>
  </si>
  <si>
    <t>Mantenimiento bombas sumergibles ( 3 bombas)</t>
  </si>
  <si>
    <t>1.1.2.10</t>
  </si>
  <si>
    <t>Mantenimiento compresores</t>
  </si>
  <si>
    <t>1.1.2.11</t>
  </si>
  <si>
    <t>Mantenimiento bombas varias y soplantes</t>
  </si>
  <si>
    <t>1.1.2.12</t>
  </si>
  <si>
    <t>Mantenimiento anual de casetas, estructuras, tuberías,  valvulereria</t>
  </si>
  <si>
    <t>1.1.2.13</t>
  </si>
  <si>
    <t>Mantenimientos Reglametario CCMS</t>
  </si>
  <si>
    <t>1.1.2.14</t>
  </si>
  <si>
    <t>Mantenimiento Transformador y celdas AT</t>
  </si>
  <si>
    <t>1.1.2.15</t>
  </si>
  <si>
    <t>Mantenimientos MTTO Pagina web</t>
  </si>
  <si>
    <t>1.1.2.16</t>
  </si>
  <si>
    <t>mes</t>
  </si>
  <si>
    <t>Limpieza instalaciones</t>
  </si>
  <si>
    <t>1.1.3</t>
  </si>
  <si>
    <t>Año</t>
  </si>
  <si>
    <t>ADMINISTRACIÓN</t>
  </si>
  <si>
    <t>1.1.3.1</t>
  </si>
  <si>
    <t>Desplazamientos a otros Centros</t>
  </si>
  <si>
    <t>1.1.3.2</t>
  </si>
  <si>
    <t>Telefonía e internet</t>
  </si>
  <si>
    <t>1.1.3.3</t>
  </si>
  <si>
    <t>Vestuario y EPIs para el personal de Planta y laboratorio</t>
  </si>
  <si>
    <t>1.1.3.4</t>
  </si>
  <si>
    <t>Productos de limpieza industrial</t>
  </si>
  <si>
    <t>1.1.3.5</t>
  </si>
  <si>
    <t>Seguros (Todo riesgo, RSC,..)</t>
  </si>
  <si>
    <t>1.1.3.6</t>
  </si>
  <si>
    <t>Material de oficina</t>
  </si>
  <si>
    <t>1.1.3.7</t>
  </si>
  <si>
    <t>Limpieza semanal de los lugares de trabajo</t>
  </si>
  <si>
    <t>1.1.3.8</t>
  </si>
  <si>
    <t>Revisiones médicas del personal</t>
  </si>
  <si>
    <t>1.2</t>
  </si>
  <si>
    <t>PROYECTOS DE I+D+i</t>
  </si>
  <si>
    <t>1.2.1</t>
  </si>
  <si>
    <t>Dedicación proyecto principal</t>
  </si>
  <si>
    <t>1.2.2</t>
  </si>
  <si>
    <t>Dedicación proyecto secundario</t>
  </si>
  <si>
    <t>1.3</t>
  </si>
  <si>
    <t>ANALÍTICA</t>
  </si>
  <si>
    <t>1.3.1</t>
  </si>
  <si>
    <t>Kit de fosfatos de 25 unidades</t>
  </si>
  <si>
    <t>1.3.2</t>
  </si>
  <si>
    <t>Kit de amonio de 500 unidades</t>
  </si>
  <si>
    <t>1.3.3</t>
  </si>
  <si>
    <t>kit de aluminio de 300 unidades</t>
  </si>
  <si>
    <t>1.3.4</t>
  </si>
  <si>
    <t>kit de hierro de 1000 unidades</t>
  </si>
  <si>
    <t>1.3.5</t>
  </si>
  <si>
    <t>kit de nitratos de 250 unidades</t>
  </si>
  <si>
    <t>1.3.6</t>
  </si>
  <si>
    <t>kit de manganeso de 500 unidades</t>
  </si>
  <si>
    <t>1.3.7</t>
  </si>
  <si>
    <t>Kit de cloro libre de 1000 unidades</t>
  </si>
  <si>
    <t>1.3.8</t>
  </si>
  <si>
    <t>kit de ozono de 200 unidades</t>
  </si>
  <si>
    <t>1.3.9</t>
  </si>
  <si>
    <t>kit de DQO de 25 unidades</t>
  </si>
  <si>
    <t>1.3.13</t>
  </si>
  <si>
    <t>Juego Escobillas limpieza</t>
  </si>
  <si>
    <t>1.3.14</t>
  </si>
  <si>
    <t>Patrón pH 4,00 (0,51)</t>
  </si>
  <si>
    <t>1.3.15</t>
  </si>
  <si>
    <t>Patrón pH 7,00 (0,51)</t>
  </si>
  <si>
    <t>1.3.16</t>
  </si>
  <si>
    <t>Patrón pH 9,22 (0,51)</t>
  </si>
  <si>
    <t>1.3.17</t>
  </si>
  <si>
    <t>Patrón de conductividad 147 µS/cm (0,51)</t>
  </si>
  <si>
    <t>1.3.18</t>
  </si>
  <si>
    <t>Sonda pH</t>
  </si>
  <si>
    <t>1.3.19</t>
  </si>
  <si>
    <t>Sensor conductividad</t>
  </si>
  <si>
    <t>1.3.20</t>
  </si>
  <si>
    <t>caja Guantes nitrilo (caja 100 Uds)</t>
  </si>
  <si>
    <t>1.3.21</t>
  </si>
  <si>
    <t>Vasos de vidrio de laboratorio 1000 ml</t>
  </si>
  <si>
    <t>1.3.22</t>
  </si>
  <si>
    <t>Caja puntas de pipetas (caja 250 pipetas)</t>
  </si>
  <si>
    <t>1.3.23</t>
  </si>
  <si>
    <t>Cubetas standard de 10 mm para espectofotómetro</t>
  </si>
  <si>
    <t>1.3.24</t>
  </si>
  <si>
    <t>Cubetas de cuarzo 1mm para absob 254 nm</t>
  </si>
  <si>
    <t>1.3.25</t>
  </si>
  <si>
    <t>Pack filtros de jeringa 45 µm (pack 100 uds)</t>
  </si>
  <si>
    <t>1.3.26</t>
  </si>
  <si>
    <t>Pack botes de recogida de muestras (pack 350)</t>
  </si>
  <si>
    <t>1.3.27</t>
  </si>
  <si>
    <t>Recambio equipo de agua ultrapura</t>
  </si>
  <si>
    <t>1.3.28</t>
  </si>
  <si>
    <t>Kit CLO2 (250)</t>
  </si>
  <si>
    <t>1.3.29</t>
  </si>
  <si>
    <t>Kit de dureza 25 unidades</t>
  </si>
  <si>
    <t>1.3.30</t>
  </si>
  <si>
    <t>Kit de alcalinidad 120 unidades</t>
  </si>
  <si>
    <t>1.3.31</t>
  </si>
  <si>
    <t>CHEMKEYS alcalinidad total 25 unidades</t>
  </si>
  <si>
    <t>1.3.32</t>
  </si>
  <si>
    <t>CHEMKEYS cloro libre 25 unidades</t>
  </si>
  <si>
    <t>1.3.33</t>
  </si>
  <si>
    <t>CHEMKEYS cloro total 25 unidades</t>
  </si>
  <si>
    <t>1.3.34</t>
  </si>
  <si>
    <t>CHEMKEYS dureza 25 unidades</t>
  </si>
  <si>
    <t>1.3.35</t>
  </si>
  <si>
    <t>Bobinas papel laboratorio</t>
  </si>
  <si>
    <t>1.3.36</t>
  </si>
  <si>
    <t>Micropipeta</t>
  </si>
  <si>
    <t>1.4</t>
  </si>
  <si>
    <t>ANALÍTICAS EXTERNAS</t>
  </si>
  <si>
    <t>1.4.1</t>
  </si>
  <si>
    <t>Analítica de 5 ácidos haloacéticos</t>
  </si>
  <si>
    <t>1.4.2</t>
  </si>
  <si>
    <t>Analítica de 20 PFAS</t>
  </si>
  <si>
    <t>1.4.3</t>
  </si>
  <si>
    <t>Analítica Microplasticos</t>
  </si>
  <si>
    <t>1.5</t>
  </si>
  <si>
    <t>REACTIVOS</t>
  </si>
  <si>
    <t>1.5.1</t>
  </si>
  <si>
    <t>Kg</t>
  </si>
  <si>
    <t>Policloruro de aluminio al 39%</t>
  </si>
  <si>
    <t>1.5.2</t>
  </si>
  <si>
    <t>Sulfato de alúmina al 27%</t>
  </si>
  <si>
    <t>1.5.3</t>
  </si>
  <si>
    <t>polydadmac</t>
  </si>
  <si>
    <t>1.5.4</t>
  </si>
  <si>
    <t>carbón activo en polvo</t>
  </si>
  <si>
    <t>1.5.5</t>
  </si>
  <si>
    <t>cloro gas. Botella 100 kg</t>
  </si>
  <si>
    <t>1.5.6</t>
  </si>
  <si>
    <t>ácido clorhídrico</t>
  </si>
  <si>
    <t>1.5.7</t>
  </si>
  <si>
    <t>clorito sódico</t>
  </si>
  <si>
    <t>1.5.8</t>
  </si>
  <si>
    <t>kg</t>
  </si>
  <si>
    <t>Reactivos dopajes de Planta</t>
  </si>
  <si>
    <t>1.5.9</t>
  </si>
  <si>
    <t>Sal en grand</t>
  </si>
  <si>
    <t>1.6</t>
  </si>
  <si>
    <t>MODIFICACIONES DE PROCESO</t>
  </si>
  <si>
    <t>1.6.1</t>
  </si>
  <si>
    <t>ml</t>
  </si>
  <si>
    <t>Maneta válvula de mariposa 125 Instalado y probado         </t>
  </si>
  <si>
    <t>1.6.2</t>
  </si>
  <si>
    <t>Ud</t>
  </si>
  <si>
    <t>Maneta válvula de mariposa 100 Instalado y probado         </t>
  </si>
  <si>
    <t>1.6.3</t>
  </si>
  <si>
    <t>Maneta válvula de bola DN 65 Instalado y probado         </t>
  </si>
  <si>
    <t>1.6.4</t>
  </si>
  <si>
    <t>Maneta válvula de bola DN 50 Instalado y probado         </t>
  </si>
  <si>
    <t>1.6.5</t>
  </si>
  <si>
    <t>Maneta válvula de bola DN 40 Instalado y probado         </t>
  </si>
  <si>
    <t>1.6.6</t>
  </si>
  <si>
    <t>Maneta válvula de bola 15 Instalado y probado         </t>
  </si>
  <si>
    <t>1.6.8</t>
  </si>
  <si>
    <t>Tubería en PP PN 10, DN 63, incluyendo parte proporcional de accesorios, valvulería y soporte en AISI-316.Instalada y probada. para by pass alta turbidez</t>
  </si>
  <si>
    <t>1.6.9</t>
  </si>
  <si>
    <t>1 J4CS 50 MOTOR ACTUACION ELÉCTRICA 24 -240 AC/DC. Instalado y probado</t>
  </si>
  <si>
    <t>1.6.10</t>
  </si>
  <si>
    <t>Modificación plano POE</t>
  </si>
  <si>
    <t>1.6.11</t>
  </si>
  <si>
    <t>Modificación modelo 3D</t>
  </si>
  <si>
    <t>1.6.12</t>
  </si>
  <si>
    <t>Programación entrada/salida digital</t>
  </si>
  <si>
    <t>1.6.13</t>
  </si>
  <si>
    <t>Programación pantalla SCADA</t>
  </si>
  <si>
    <t>1.6.14</t>
  </si>
  <si>
    <t>Cable de cobre armado tipo RZ1MZ1-k 0,6/1 KV 4x2,5 mm2. Instalado y probado</t>
  </si>
  <si>
    <t>1.6.15</t>
  </si>
  <si>
    <t>Cable de cobre armado tipo RZ1MZ1-k 0,6/1 KV 4x10 mm2. Instalado y probado</t>
  </si>
  <si>
    <t>1.6.16</t>
  </si>
  <si>
    <t>Cable conductor Profibus DP. Instalado y probado.</t>
  </si>
  <si>
    <t>1.6.17</t>
  </si>
  <si>
    <t>Bandeja de PVC perforada, 60 mm x 75 mm</t>
  </si>
  <si>
    <t>1.6.18</t>
  </si>
  <si>
    <t>Bomba peristaltica AQUADIOX sistema ClO2</t>
  </si>
  <si>
    <t>1.6.19</t>
  </si>
  <si>
    <t>CHLOROMATIC VALVE 2000CV 500gr/h CL2 Sistema dosficacion cloro</t>
  </si>
  <si>
    <t>1.6.20</t>
  </si>
  <si>
    <t>EJECTOR, 100PPD/2Kg MAXCL2 TUBE3/8" .106 0-1.3 BAR</t>
  </si>
  <si>
    <t>1.6.21</t>
  </si>
  <si>
    <t>J4CS140 MOTOR ACTUACION ELÉCTRICA 24 -240 AC/DC</t>
  </si>
  <si>
    <t>1.6.22</t>
  </si>
  <si>
    <t>ACTUADOR LINEAL. AMS VB MEDIDOR THM</t>
  </si>
  <si>
    <t>PRESUPUESTO TOTAL DEL CONTRATO</t>
  </si>
  <si>
    <t>MEDIC.</t>
  </si>
  <si>
    <t xml:space="preserve"> PRECIO </t>
  </si>
  <si>
    <t xml:space="preserve"> IMPORTE</t>
  </si>
  <si>
    <t>AÑOS</t>
  </si>
  <si>
    <t>PRESUPUESTO ANUAL DE GESTIÓN DEL CATABB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</si>
</sst>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"/>
    <numFmt numFmtId="165" formatCode="d\.m"/>
    <numFmt numFmtId="166" formatCode="d\.m\.yy"/>
    <numFmt numFmtId="167" formatCode="d\.m\.yyyy"/>
  </numFmts>
  <fonts count="17" x14ac:knownFonts="1">
    <font>
      <sz val="10"/>
      <color rgb="FF000000"/>
      <name val="Arial"/>
      <scheme val="minor"/>
    </font>
    <font>
      <sz val="10"/>
      <name val="Arial"/>
      <scheme val="minor"/>
    </font>
    <font>
      <sz val="10"/>
      <color rgb="FF000000"/>
      <name val="Arial"/>
      <family val="2"/>
      <scheme val="minor"/>
    </font>
    <font>
      <sz val="18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sz val="10"/>
      <color rgb="FFFF0000"/>
      <name val="Arial"/>
      <family val="2"/>
      <scheme val="minor"/>
    </font>
    <font>
      <sz val="10"/>
      <name val="Calibri"/>
      <family val="2"/>
    </font>
    <font>
      <sz val="11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8"/>
      <color rgb="FF000000"/>
      <name val="Aptos"/>
      <family val="2"/>
    </font>
    <font>
      <sz val="11"/>
      <color rgb="FF000000"/>
      <name val="Aptos"/>
      <family val="2"/>
    </font>
    <font>
      <b/>
      <sz val="11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justify" vertical="justify"/>
    </xf>
    <xf numFmtId="0" fontId="1" fillId="2" borderId="0" xfId="0" applyFont="1" applyFill="1"/>
    <xf numFmtId="44" fontId="1" fillId="2" borderId="0" xfId="1" applyFont="1" applyFill="1" applyAlignment="1"/>
    <xf numFmtId="0" fontId="4" fillId="0" borderId="0" xfId="0" applyFont="1"/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justify" vertical="justify"/>
    </xf>
    <xf numFmtId="0" fontId="6" fillId="2" borderId="5" xfId="0" applyFont="1" applyFill="1" applyBorder="1" applyAlignment="1">
      <alignment horizontal="center"/>
    </xf>
    <xf numFmtId="44" fontId="6" fillId="2" borderId="4" xfId="1" applyFont="1" applyFill="1" applyBorder="1" applyAlignment="1">
      <alignment horizontal="right"/>
    </xf>
    <xf numFmtId="44" fontId="6" fillId="2" borderId="6" xfId="1" applyFont="1" applyFill="1" applyBorder="1" applyAlignment="1">
      <alignment horizontal="right"/>
    </xf>
    <xf numFmtId="0" fontId="7" fillId="0" borderId="7" xfId="0" applyFont="1" applyBorder="1" applyAlignment="1">
      <alignment horizontal="center"/>
    </xf>
    <xf numFmtId="0" fontId="5" fillId="0" borderId="7" xfId="0" applyFont="1" applyBorder="1"/>
    <xf numFmtId="164" fontId="7" fillId="3" borderId="7" xfId="0" applyNumberFormat="1" applyFont="1" applyFill="1" applyBorder="1" applyAlignment="1">
      <alignment horizontal="justify" vertical="justify"/>
    </xf>
    <xf numFmtId="0" fontId="8" fillId="2" borderId="7" xfId="0" applyFont="1" applyFill="1" applyBorder="1"/>
    <xf numFmtId="44" fontId="8" fillId="2" borderId="7" xfId="0" applyNumberFormat="1" applyFont="1" applyFill="1" applyBorder="1"/>
    <xf numFmtId="44" fontId="8" fillId="2" borderId="7" xfId="1" applyFont="1" applyFill="1" applyBorder="1"/>
    <xf numFmtId="0" fontId="5" fillId="3" borderId="7" xfId="0" applyFont="1" applyFill="1" applyBorder="1" applyAlignment="1">
      <alignment horizontal="left"/>
    </xf>
    <xf numFmtId="0" fontId="5" fillId="3" borderId="7" xfId="0" applyFont="1" applyFill="1" applyBorder="1"/>
    <xf numFmtId="0" fontId="5" fillId="3" borderId="7" xfId="0" applyFont="1" applyFill="1" applyBorder="1" applyAlignment="1">
      <alignment horizontal="justify" vertical="justify"/>
    </xf>
    <xf numFmtId="0" fontId="5" fillId="3" borderId="7" xfId="0" applyFont="1" applyFill="1" applyBorder="1" applyAlignment="1">
      <alignment horizontal="center"/>
    </xf>
    <xf numFmtId="44" fontId="5" fillId="3" borderId="7" xfId="0" applyNumberFormat="1" applyFont="1" applyFill="1" applyBorder="1"/>
    <xf numFmtId="44" fontId="7" fillId="3" borderId="7" xfId="1" applyFont="1" applyFill="1" applyBorder="1"/>
    <xf numFmtId="49" fontId="5" fillId="0" borderId="7" xfId="0" applyNumberFormat="1" applyFont="1" applyBorder="1"/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horizontal="justify" vertical="justify"/>
    </xf>
    <xf numFmtId="0" fontId="6" fillId="2" borderId="8" xfId="0" applyFont="1" applyFill="1" applyBorder="1" applyAlignment="1">
      <alignment horizontal="center"/>
    </xf>
    <xf numFmtId="44" fontId="6" fillId="2" borderId="7" xfId="1" applyFont="1" applyFill="1" applyBorder="1" applyAlignment="1">
      <alignment horizontal="right"/>
    </xf>
    <xf numFmtId="44" fontId="6" fillId="2" borderId="9" xfId="1" applyFont="1" applyFill="1" applyBorder="1"/>
    <xf numFmtId="165" fontId="5" fillId="3" borderId="7" xfId="0" applyNumberFormat="1" applyFont="1" applyFill="1" applyBorder="1"/>
    <xf numFmtId="0" fontId="5" fillId="3" borderId="9" xfId="0" applyFont="1" applyFill="1" applyBorder="1" applyAlignment="1">
      <alignment horizontal="center"/>
    </xf>
    <xf numFmtId="44" fontId="5" fillId="3" borderId="9" xfId="0" applyNumberFormat="1" applyFont="1" applyFill="1" applyBorder="1"/>
    <xf numFmtId="44" fontId="7" fillId="3" borderId="7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center"/>
    </xf>
    <xf numFmtId="44" fontId="6" fillId="2" borderId="11" xfId="1" applyFont="1" applyFill="1" applyBorder="1" applyAlignment="1">
      <alignment horizontal="right"/>
    </xf>
    <xf numFmtId="0" fontId="5" fillId="3" borderId="4" xfId="0" applyFont="1" applyFill="1" applyBorder="1" applyAlignment="1">
      <alignment horizontal="center"/>
    </xf>
    <xf numFmtId="44" fontId="5" fillId="3" borderId="4" xfId="0" applyNumberFormat="1" applyFont="1" applyFill="1" applyBorder="1"/>
    <xf numFmtId="166" fontId="5" fillId="0" borderId="7" xfId="0" applyNumberFormat="1" applyFont="1" applyBorder="1"/>
    <xf numFmtId="44" fontId="6" fillId="2" borderId="7" xfId="1" applyFont="1" applyFill="1" applyBorder="1"/>
    <xf numFmtId="0" fontId="9" fillId="0" borderId="7" xfId="0" applyFont="1" applyBorder="1" applyAlignment="1">
      <alignment horizontal="center"/>
    </xf>
    <xf numFmtId="0" fontId="10" fillId="0" borderId="0" xfId="0" applyFont="1"/>
    <xf numFmtId="44" fontId="6" fillId="2" borderId="7" xfId="0" applyNumberFormat="1" applyFont="1" applyFill="1" applyBorder="1" applyAlignment="1">
      <alignment horizontal="right" vertical="center"/>
    </xf>
    <xf numFmtId="167" fontId="5" fillId="0" borderId="7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44" fontId="5" fillId="0" borderId="7" xfId="0" applyNumberFormat="1" applyFont="1" applyBorder="1" applyAlignment="1">
      <alignment horizontal="right" vertical="center"/>
    </xf>
    <xf numFmtId="0" fontId="5" fillId="3" borderId="7" xfId="0" applyFont="1" applyFill="1" applyBorder="1" applyAlignment="1">
      <alignment horizontal="center" vertical="top"/>
    </xf>
    <xf numFmtId="44" fontId="5" fillId="3" borderId="7" xfId="0" applyNumberFormat="1" applyFont="1" applyFill="1" applyBorder="1" applyAlignment="1">
      <alignment horizontal="right" vertical="top"/>
    </xf>
    <xf numFmtId="44" fontId="5" fillId="3" borderId="7" xfId="0" applyNumberFormat="1" applyFont="1" applyFill="1" applyBorder="1" applyAlignment="1">
      <alignment horizontal="right" vertical="center"/>
    </xf>
    <xf numFmtId="44" fontId="7" fillId="4" borderId="11" xfId="1" applyFont="1" applyFill="1" applyBorder="1" applyAlignment="1">
      <alignment horizontal="right"/>
    </xf>
    <xf numFmtId="0" fontId="6" fillId="2" borderId="10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justify" vertical="justify" wrapText="1"/>
    </xf>
    <xf numFmtId="0" fontId="11" fillId="2" borderId="7" xfId="0" applyFont="1" applyFill="1" applyBorder="1" applyAlignment="1">
      <alignment horizontal="center" wrapText="1"/>
    </xf>
    <xf numFmtId="0" fontId="5" fillId="0" borderId="12" xfId="0" applyFont="1" applyBorder="1" applyAlignment="1">
      <alignment horizontal="justify" vertical="justify" wrapText="1"/>
    </xf>
    <xf numFmtId="0" fontId="5" fillId="5" borderId="12" xfId="0" applyFont="1" applyFill="1" applyBorder="1" applyAlignment="1">
      <alignment horizontal="justify" vertical="justify" wrapText="1"/>
    </xf>
    <xf numFmtId="44" fontId="7" fillId="4" borderId="13" xfId="1" applyFont="1" applyFill="1" applyBorder="1"/>
    <xf numFmtId="3" fontId="6" fillId="2" borderId="10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wrapText="1"/>
    </xf>
    <xf numFmtId="44" fontId="6" fillId="2" borderId="7" xfId="0" applyNumberFormat="1" applyFont="1" applyFill="1" applyBorder="1" applyAlignment="1">
      <alignment horizontal="right"/>
    </xf>
    <xf numFmtId="44" fontId="12" fillId="2" borderId="0" xfId="0" applyNumberFormat="1" applyFont="1" applyFill="1"/>
    <xf numFmtId="3" fontId="6" fillId="2" borderId="8" xfId="0" applyNumberFormat="1" applyFont="1" applyFill="1" applyBorder="1" applyAlignment="1">
      <alignment horizontal="center" wrapText="1"/>
    </xf>
    <xf numFmtId="44" fontId="6" fillId="2" borderId="9" xfId="0" applyNumberFormat="1" applyFont="1" applyFill="1" applyBorder="1" applyAlignment="1">
      <alignment horizontal="right"/>
    </xf>
    <xf numFmtId="44" fontId="6" fillId="2" borderId="14" xfId="1" applyFont="1" applyFill="1" applyBorder="1" applyAlignment="1">
      <alignment horizontal="right"/>
    </xf>
    <xf numFmtId="3" fontId="6" fillId="2" borderId="15" xfId="0" applyNumberFormat="1" applyFont="1" applyFill="1" applyBorder="1" applyAlignment="1">
      <alignment horizontal="center" wrapText="1"/>
    </xf>
    <xf numFmtId="44" fontId="6" fillId="2" borderId="15" xfId="0" applyNumberFormat="1" applyFont="1" applyFill="1" applyBorder="1" applyAlignment="1">
      <alignment horizontal="right"/>
    </xf>
    <xf numFmtId="44" fontId="6" fillId="2" borderId="16" xfId="1" applyFont="1" applyFill="1" applyBorder="1" applyAlignment="1">
      <alignment horizontal="right"/>
    </xf>
    <xf numFmtId="3" fontId="6" fillId="2" borderId="17" xfId="0" applyNumberFormat="1" applyFont="1" applyFill="1" applyBorder="1" applyAlignment="1">
      <alignment horizontal="center" wrapText="1"/>
    </xf>
    <xf numFmtId="44" fontId="7" fillId="4" borderId="18" xfId="1" applyFont="1" applyFill="1" applyBorder="1"/>
    <xf numFmtId="167" fontId="5" fillId="0" borderId="7" xfId="0" applyNumberFormat="1" applyFont="1" applyBorder="1" applyAlignment="1">
      <alignment vertical="justify"/>
    </xf>
    <xf numFmtId="0" fontId="5" fillId="0" borderId="7" xfId="0" applyFont="1" applyBorder="1" applyAlignment="1">
      <alignment horizontal="center" vertical="justify"/>
    </xf>
    <xf numFmtId="0" fontId="6" fillId="2" borderId="10" xfId="0" applyFont="1" applyFill="1" applyBorder="1" applyAlignment="1">
      <alignment horizontal="center" vertical="justify" wrapText="1"/>
    </xf>
    <xf numFmtId="44" fontId="6" fillId="2" borderId="7" xfId="1" applyFont="1" applyFill="1" applyBorder="1" applyAlignment="1">
      <alignment horizontal="right" vertical="justify"/>
    </xf>
    <xf numFmtId="44" fontId="6" fillId="2" borderId="11" xfId="1" applyFont="1" applyFill="1" applyBorder="1" applyAlignment="1">
      <alignment horizontal="right" vertical="justify"/>
    </xf>
    <xf numFmtId="0" fontId="0" fillId="0" borderId="0" xfId="0" applyAlignment="1">
      <alignment vertical="justify"/>
    </xf>
    <xf numFmtId="44" fontId="6" fillId="2" borderId="7" xfId="1" applyFont="1" applyFill="1" applyBorder="1" applyAlignment="1">
      <alignment vertical="justify"/>
    </xf>
    <xf numFmtId="0" fontId="5" fillId="0" borderId="7" xfId="0" applyFont="1" applyBorder="1" applyAlignment="1">
      <alignment horizontal="center" vertical="justify" wrapText="1"/>
    </xf>
    <xf numFmtId="0" fontId="5" fillId="0" borderId="12" xfId="0" applyFont="1" applyBorder="1" applyAlignment="1">
      <alignment horizontal="justify" vertical="justify"/>
    </xf>
    <xf numFmtId="0" fontId="5" fillId="0" borderId="19" xfId="0" applyFont="1" applyBorder="1" applyAlignment="1">
      <alignment horizontal="center" vertical="justify" wrapText="1"/>
    </xf>
    <xf numFmtId="0" fontId="6" fillId="2" borderId="20" xfId="0" applyFont="1" applyFill="1" applyBorder="1" applyAlignment="1">
      <alignment horizontal="center" vertical="justify" wrapText="1"/>
    </xf>
    <xf numFmtId="44" fontId="6" fillId="2" borderId="21" xfId="1" applyFont="1" applyFill="1" applyBorder="1" applyAlignment="1">
      <alignment horizontal="right" vertical="justify"/>
    </xf>
    <xf numFmtId="0" fontId="5" fillId="0" borderId="0" xfId="0" applyFont="1"/>
    <xf numFmtId="0" fontId="13" fillId="0" borderId="0" xfId="0" applyFont="1"/>
    <xf numFmtId="0" fontId="13" fillId="0" borderId="0" xfId="0" applyFont="1" applyAlignment="1">
      <alignment horizontal="justify" vertical="justify"/>
    </xf>
    <xf numFmtId="0" fontId="12" fillId="2" borderId="0" xfId="0" applyFont="1" applyFill="1"/>
    <xf numFmtId="44" fontId="12" fillId="2" borderId="0" xfId="1" applyFont="1" applyFill="1" applyAlignment="1"/>
    <xf numFmtId="0" fontId="15" fillId="0" borderId="27" xfId="0" applyFont="1" applyBorder="1" applyAlignment="1">
      <alignment vertical="center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vertical="center" wrapText="1"/>
    </xf>
    <xf numFmtId="0" fontId="16" fillId="0" borderId="26" xfId="0" applyFont="1" applyBorder="1" applyAlignment="1">
      <alignment vertical="center"/>
    </xf>
    <xf numFmtId="0" fontId="16" fillId="0" borderId="26" xfId="0" applyFont="1" applyBorder="1" applyAlignment="1">
      <alignment vertical="center" wrapText="1"/>
    </xf>
    <xf numFmtId="44" fontId="16" fillId="0" borderId="26" xfId="0" applyNumberFormat="1" applyFont="1" applyBorder="1" applyAlignment="1">
      <alignment vertical="center"/>
    </xf>
    <xf numFmtId="8" fontId="16" fillId="0" borderId="2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53A4E-C472-4AC3-994B-A7F1BFD77451}">
  <sheetPr>
    <outlinePr summaryBelow="0" summaryRight="0"/>
  </sheetPr>
  <dimension ref="A1:F154"/>
  <sheetViews>
    <sheetView tabSelected="1" view="pageBreakPreview" zoomScaleNormal="90" zoomScaleSheetLayoutView="100" workbookViewId="0">
      <selection activeCell="F55" sqref="F55"/>
    </sheetView>
  </sheetViews>
  <sheetFormatPr baseColWidth="10" defaultColWidth="12.5703125" defaultRowHeight="15" customHeight="1" x14ac:dyDescent="0.2"/>
  <cols>
    <col min="1" max="1" width="7.7109375" customWidth="1"/>
    <col min="2" max="2" width="6.7109375" customWidth="1"/>
    <col min="3" max="3" width="32" style="1" customWidth="1"/>
    <col min="4" max="4" width="10.140625" style="2" bestFit="1" customWidth="1"/>
    <col min="5" max="5" width="14.28515625" style="3" bestFit="1" customWidth="1"/>
    <col min="6" max="6" width="16.42578125" style="3" bestFit="1" customWidth="1"/>
  </cols>
  <sheetData>
    <row r="1" spans="1:6" ht="15" customHeight="1" thickBot="1" x14ac:dyDescent="0.25"/>
    <row r="2" spans="1:6" s="4" customFormat="1" ht="27.75" customHeight="1" thickBot="1" x14ac:dyDescent="0.4">
      <c r="A2" s="92" t="s">
        <v>0</v>
      </c>
      <c r="B2" s="93"/>
      <c r="C2" s="93"/>
      <c r="D2" s="93"/>
      <c r="E2" s="93"/>
      <c r="F2" s="94"/>
    </row>
    <row r="3" spans="1:6" ht="15.75" customHeight="1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9" t="s">
        <v>5</v>
      </c>
      <c r="F3" s="10" t="s">
        <v>6</v>
      </c>
    </row>
    <row r="4" spans="1:6" ht="15.75" customHeight="1" thickBot="1" x14ac:dyDescent="0.3">
      <c r="A4" s="11">
        <v>1</v>
      </c>
      <c r="B4" s="12"/>
      <c r="C4" s="13" t="s">
        <v>7</v>
      </c>
      <c r="D4" s="14"/>
      <c r="E4" s="15"/>
      <c r="F4" s="16">
        <f>F5+F40+F43+F81+F91+F77</f>
        <v>569300.09000000008</v>
      </c>
    </row>
    <row r="5" spans="1:6" ht="15.75" customHeight="1" thickBot="1" x14ac:dyDescent="0.3">
      <c r="A5" s="17" t="s">
        <v>8</v>
      </c>
      <c r="B5" s="18"/>
      <c r="C5" s="19" t="s">
        <v>9</v>
      </c>
      <c r="D5" s="20"/>
      <c r="E5" s="21"/>
      <c r="F5" s="22">
        <f>F6</f>
        <v>383607.7</v>
      </c>
    </row>
    <row r="6" spans="1:6" ht="15.75" customHeight="1" thickBot="1" x14ac:dyDescent="0.3">
      <c r="A6" s="23" t="s">
        <v>8</v>
      </c>
      <c r="B6" s="24" t="s">
        <v>10</v>
      </c>
      <c r="C6" s="25" t="s">
        <v>11</v>
      </c>
      <c r="D6" s="26">
        <v>365</v>
      </c>
      <c r="E6" s="27">
        <v>1050.98</v>
      </c>
      <c r="F6" s="28">
        <f>ROUND(E6*D6,2)</f>
        <v>383607.7</v>
      </c>
    </row>
    <row r="7" spans="1:6" ht="15.75" hidden="1" customHeight="1" x14ac:dyDescent="0.25">
      <c r="A7" s="29" t="s">
        <v>12</v>
      </c>
      <c r="B7" s="18"/>
      <c r="C7" s="19" t="s">
        <v>13</v>
      </c>
      <c r="D7" s="30"/>
      <c r="E7" s="31"/>
      <c r="F7" s="32">
        <f>SUM(F8:F13)</f>
        <v>282107.16000000003</v>
      </c>
    </row>
    <row r="8" spans="1:6" ht="15.75" hidden="1" customHeight="1" x14ac:dyDescent="0.25">
      <c r="A8" s="12" t="s">
        <v>14</v>
      </c>
      <c r="B8" s="24" t="s">
        <v>15</v>
      </c>
      <c r="C8" s="25" t="s">
        <v>16</v>
      </c>
      <c r="D8" s="33">
        <v>12</v>
      </c>
      <c r="E8" s="27">
        <v>1082.92</v>
      </c>
      <c r="F8" s="34">
        <f>ROUND(E8*D8,2)</f>
        <v>12995.04</v>
      </c>
    </row>
    <row r="9" spans="1:6" ht="15.75" hidden="1" customHeight="1" x14ac:dyDescent="0.25">
      <c r="A9" s="12" t="s">
        <v>17</v>
      </c>
      <c r="B9" s="24" t="s">
        <v>15</v>
      </c>
      <c r="C9" s="25" t="s">
        <v>18</v>
      </c>
      <c r="D9" s="33">
        <v>12</v>
      </c>
      <c r="E9" s="27">
        <v>2887.84</v>
      </c>
      <c r="F9" s="34">
        <f t="shared" ref="F9:F13" si="0">ROUND(E9*D9,2)</f>
        <v>34654.080000000002</v>
      </c>
    </row>
    <row r="10" spans="1:6" ht="15.75" hidden="1" customHeight="1" x14ac:dyDescent="0.25">
      <c r="A10" s="12" t="s">
        <v>19</v>
      </c>
      <c r="B10" s="24" t="s">
        <v>15</v>
      </c>
      <c r="C10" s="25" t="s">
        <v>20</v>
      </c>
      <c r="D10" s="33">
        <v>12</v>
      </c>
      <c r="E10" s="27">
        <v>5615.25</v>
      </c>
      <c r="F10" s="34">
        <f t="shared" si="0"/>
        <v>67383</v>
      </c>
    </row>
    <row r="11" spans="1:6" ht="15.75" hidden="1" customHeight="1" x14ac:dyDescent="0.25">
      <c r="A11" s="12" t="s">
        <v>21</v>
      </c>
      <c r="B11" s="24" t="s">
        <v>15</v>
      </c>
      <c r="C11" s="25" t="s">
        <v>22</v>
      </c>
      <c r="D11" s="33">
        <v>12</v>
      </c>
      <c r="E11" s="27">
        <v>5534.23</v>
      </c>
      <c r="F11" s="34">
        <f t="shared" si="0"/>
        <v>66410.759999999995</v>
      </c>
    </row>
    <row r="12" spans="1:6" ht="15.75" hidden="1" customHeight="1" x14ac:dyDescent="0.25">
      <c r="A12" s="12" t="s">
        <v>23</v>
      </c>
      <c r="B12" s="24" t="s">
        <v>15</v>
      </c>
      <c r="C12" s="25" t="s">
        <v>24</v>
      </c>
      <c r="D12" s="33">
        <v>12</v>
      </c>
      <c r="E12" s="27">
        <v>5615.25</v>
      </c>
      <c r="F12" s="34">
        <f t="shared" si="0"/>
        <v>67383</v>
      </c>
    </row>
    <row r="13" spans="1:6" ht="15.75" hidden="1" customHeight="1" x14ac:dyDescent="0.25">
      <c r="A13" s="12" t="s">
        <v>25</v>
      </c>
      <c r="B13" s="24" t="s">
        <v>15</v>
      </c>
      <c r="C13" s="25" t="s">
        <v>26</v>
      </c>
      <c r="D13" s="33">
        <v>12</v>
      </c>
      <c r="E13" s="27">
        <v>2773.44</v>
      </c>
      <c r="F13" s="34">
        <f t="shared" si="0"/>
        <v>33281.279999999999</v>
      </c>
    </row>
    <row r="14" spans="1:6" ht="15.75" hidden="1" customHeight="1" x14ac:dyDescent="0.25">
      <c r="A14" s="29" t="s">
        <v>27</v>
      </c>
      <c r="B14" s="18"/>
      <c r="C14" s="19" t="s">
        <v>28</v>
      </c>
      <c r="D14" s="35"/>
      <c r="E14" s="36"/>
      <c r="F14" s="32">
        <f>SUM(F15:F30)</f>
        <v>92615.48</v>
      </c>
    </row>
    <row r="15" spans="1:6" ht="15.75" hidden="1" customHeight="1" x14ac:dyDescent="0.25">
      <c r="A15" s="37" t="s">
        <v>29</v>
      </c>
      <c r="B15" s="24" t="s">
        <v>30</v>
      </c>
      <c r="C15" s="25" t="s">
        <v>31</v>
      </c>
      <c r="D15" s="33">
        <v>1</v>
      </c>
      <c r="E15" s="27">
        <v>2399.54</v>
      </c>
      <c r="F15" s="34">
        <f>ROUND(E15*D15,2)</f>
        <v>2399.54</v>
      </c>
    </row>
    <row r="16" spans="1:6" ht="15.75" hidden="1" customHeight="1" x14ac:dyDescent="0.25">
      <c r="A16" s="37" t="s">
        <v>32</v>
      </c>
      <c r="B16" s="24" t="s">
        <v>30</v>
      </c>
      <c r="C16" s="25" t="s">
        <v>33</v>
      </c>
      <c r="D16" s="33">
        <v>1</v>
      </c>
      <c r="E16" s="27">
        <v>17174.8</v>
      </c>
      <c r="F16" s="34">
        <f t="shared" ref="F16:F79" si="1">ROUND(E16*D16,2)</f>
        <v>17174.8</v>
      </c>
    </row>
    <row r="17" spans="1:6" ht="15.75" hidden="1" customHeight="1" x14ac:dyDescent="0.25">
      <c r="A17" s="37" t="s">
        <v>34</v>
      </c>
      <c r="B17" s="24" t="s">
        <v>30</v>
      </c>
      <c r="C17" s="25" t="s">
        <v>35</v>
      </c>
      <c r="D17" s="33">
        <v>1</v>
      </c>
      <c r="E17" s="27">
        <v>29081.35</v>
      </c>
      <c r="F17" s="34">
        <f t="shared" si="1"/>
        <v>29081.35</v>
      </c>
    </row>
    <row r="18" spans="1:6" ht="15.75" hidden="1" customHeight="1" x14ac:dyDescent="0.25">
      <c r="A18" s="37" t="s">
        <v>36</v>
      </c>
      <c r="B18" s="24" t="s">
        <v>30</v>
      </c>
      <c r="C18" s="25" t="s">
        <v>37</v>
      </c>
      <c r="D18" s="33">
        <v>1</v>
      </c>
      <c r="E18" s="27">
        <v>4419.91</v>
      </c>
      <c r="F18" s="34">
        <f t="shared" si="1"/>
        <v>4419.91</v>
      </c>
    </row>
    <row r="19" spans="1:6" ht="15.75" hidden="1" customHeight="1" x14ac:dyDescent="0.25">
      <c r="A19" s="37" t="s">
        <v>38</v>
      </c>
      <c r="B19" s="24" t="s">
        <v>30</v>
      </c>
      <c r="C19" s="25" t="s">
        <v>39</v>
      </c>
      <c r="D19" s="33">
        <v>1</v>
      </c>
      <c r="E19" s="27">
        <v>8159.75</v>
      </c>
      <c r="F19" s="34">
        <f t="shared" si="1"/>
        <v>8159.75</v>
      </c>
    </row>
    <row r="20" spans="1:6" ht="15.75" hidden="1" customHeight="1" x14ac:dyDescent="0.25">
      <c r="A20" s="37" t="s">
        <v>40</v>
      </c>
      <c r="B20" s="24" t="s">
        <v>30</v>
      </c>
      <c r="C20" s="25" t="s">
        <v>41</v>
      </c>
      <c r="D20" s="33">
        <v>1</v>
      </c>
      <c r="E20" s="27">
        <v>1599.69</v>
      </c>
      <c r="F20" s="34">
        <f t="shared" si="1"/>
        <v>1599.69</v>
      </c>
    </row>
    <row r="21" spans="1:6" ht="15.75" hidden="1" customHeight="1" x14ac:dyDescent="0.25">
      <c r="A21" s="37" t="s">
        <v>42</v>
      </c>
      <c r="B21" s="24" t="s">
        <v>30</v>
      </c>
      <c r="C21" s="25" t="s">
        <v>43</v>
      </c>
      <c r="D21" s="33">
        <v>1</v>
      </c>
      <c r="E21" s="27">
        <v>7419.15</v>
      </c>
      <c r="F21" s="34">
        <f t="shared" si="1"/>
        <v>7419.15</v>
      </c>
    </row>
    <row r="22" spans="1:6" ht="15.75" hidden="1" customHeight="1" x14ac:dyDescent="0.25">
      <c r="A22" s="37" t="s">
        <v>44</v>
      </c>
      <c r="B22" s="24" t="s">
        <v>30</v>
      </c>
      <c r="C22" s="25" t="s">
        <v>45</v>
      </c>
      <c r="D22" s="33">
        <v>1</v>
      </c>
      <c r="E22" s="38"/>
      <c r="F22" s="34">
        <f t="shared" si="1"/>
        <v>0</v>
      </c>
    </row>
    <row r="23" spans="1:6" ht="15.75" hidden="1" customHeight="1" x14ac:dyDescent="0.25">
      <c r="A23" s="37" t="s">
        <v>46</v>
      </c>
      <c r="B23" s="24" t="s">
        <v>30</v>
      </c>
      <c r="C23" s="25" t="s">
        <v>47</v>
      </c>
      <c r="D23" s="33">
        <v>3</v>
      </c>
      <c r="E23" s="27">
        <v>1014.9999999999999</v>
      </c>
      <c r="F23" s="34">
        <f t="shared" si="1"/>
        <v>3045</v>
      </c>
    </row>
    <row r="24" spans="1:6" ht="15.75" hidden="1" customHeight="1" x14ac:dyDescent="0.25">
      <c r="A24" s="37" t="s">
        <v>48</v>
      </c>
      <c r="B24" s="24" t="s">
        <v>30</v>
      </c>
      <c r="C24" s="25" t="s">
        <v>49</v>
      </c>
      <c r="D24" s="33">
        <v>1</v>
      </c>
      <c r="E24" s="27">
        <v>2374.4</v>
      </c>
      <c r="F24" s="34">
        <f t="shared" si="1"/>
        <v>2374.4</v>
      </c>
    </row>
    <row r="25" spans="1:6" ht="15.75" hidden="1" customHeight="1" x14ac:dyDescent="0.25">
      <c r="A25" s="37" t="s">
        <v>50</v>
      </c>
      <c r="B25" s="24" t="s">
        <v>30</v>
      </c>
      <c r="C25" s="25" t="s">
        <v>51</v>
      </c>
      <c r="D25" s="33">
        <v>1</v>
      </c>
      <c r="E25" s="27">
        <v>1920</v>
      </c>
      <c r="F25" s="34">
        <f t="shared" si="1"/>
        <v>1920</v>
      </c>
    </row>
    <row r="26" spans="1:6" ht="15.75" hidden="1" customHeight="1" x14ac:dyDescent="0.25">
      <c r="A26" s="37" t="s">
        <v>52</v>
      </c>
      <c r="B26" s="24" t="s">
        <v>30</v>
      </c>
      <c r="C26" s="25" t="s">
        <v>53</v>
      </c>
      <c r="D26" s="33">
        <v>1</v>
      </c>
      <c r="E26" s="27">
        <v>3199.39</v>
      </c>
      <c r="F26" s="34">
        <f t="shared" si="1"/>
        <v>3199.39</v>
      </c>
    </row>
    <row r="27" spans="1:6" ht="15.75" hidden="1" customHeight="1" x14ac:dyDescent="0.25">
      <c r="A27" s="37" t="s">
        <v>54</v>
      </c>
      <c r="B27" s="24" t="s">
        <v>30</v>
      </c>
      <c r="C27" s="25" t="s">
        <v>55</v>
      </c>
      <c r="D27" s="33">
        <v>2</v>
      </c>
      <c r="E27" s="27">
        <v>2000</v>
      </c>
      <c r="F27" s="34">
        <f t="shared" si="1"/>
        <v>4000</v>
      </c>
    </row>
    <row r="28" spans="1:6" s="40" customFormat="1" ht="15.75" hidden="1" customHeight="1" x14ac:dyDescent="0.25">
      <c r="A28" s="37" t="s">
        <v>56</v>
      </c>
      <c r="B28" s="39"/>
      <c r="C28" s="25" t="s">
        <v>57</v>
      </c>
      <c r="D28" s="33">
        <v>1</v>
      </c>
      <c r="E28" s="27">
        <v>3000</v>
      </c>
      <c r="F28" s="34">
        <f t="shared" si="1"/>
        <v>3000</v>
      </c>
    </row>
    <row r="29" spans="1:6" ht="15.75" hidden="1" customHeight="1" x14ac:dyDescent="0.25">
      <c r="A29" s="37" t="s">
        <v>58</v>
      </c>
      <c r="B29" s="24" t="s">
        <v>30</v>
      </c>
      <c r="C29" s="25" t="s">
        <v>59</v>
      </c>
      <c r="D29" s="33">
        <v>1</v>
      </c>
      <c r="E29" s="27">
        <v>2512.5</v>
      </c>
      <c r="F29" s="34">
        <f t="shared" si="1"/>
        <v>2512.5</v>
      </c>
    </row>
    <row r="30" spans="1:6" ht="15.75" hidden="1" customHeight="1" x14ac:dyDescent="0.25">
      <c r="A30" s="37" t="s">
        <v>60</v>
      </c>
      <c r="B30" s="24" t="s">
        <v>61</v>
      </c>
      <c r="C30" s="25" t="s">
        <v>62</v>
      </c>
      <c r="D30" s="33">
        <v>12</v>
      </c>
      <c r="E30" s="41">
        <v>192.5</v>
      </c>
      <c r="F30" s="34">
        <f t="shared" si="1"/>
        <v>2310</v>
      </c>
    </row>
    <row r="31" spans="1:6" ht="15.75" hidden="1" customHeight="1" x14ac:dyDescent="0.25">
      <c r="A31" s="29" t="s">
        <v>63</v>
      </c>
      <c r="B31" s="20" t="s">
        <v>64</v>
      </c>
      <c r="C31" s="19" t="s">
        <v>65</v>
      </c>
      <c r="D31" s="20"/>
      <c r="E31" s="21"/>
      <c r="F31" s="32">
        <f>SUM(F32:F39)</f>
        <v>8884</v>
      </c>
    </row>
    <row r="32" spans="1:6" ht="15.75" hidden="1" customHeight="1" x14ac:dyDescent="0.25">
      <c r="A32" s="42" t="s">
        <v>66</v>
      </c>
      <c r="B32" s="24" t="s">
        <v>15</v>
      </c>
      <c r="C32" s="25" t="s">
        <v>67</v>
      </c>
      <c r="D32" s="33">
        <v>12</v>
      </c>
      <c r="E32" s="27">
        <v>80</v>
      </c>
      <c r="F32" s="34">
        <f t="shared" si="1"/>
        <v>960</v>
      </c>
    </row>
    <row r="33" spans="1:6" ht="15.75" hidden="1" customHeight="1" x14ac:dyDescent="0.25">
      <c r="A33" s="42" t="s">
        <v>68</v>
      </c>
      <c r="B33" s="24" t="s">
        <v>15</v>
      </c>
      <c r="C33" s="25" t="s">
        <v>69</v>
      </c>
      <c r="D33" s="33">
        <v>12</v>
      </c>
      <c r="E33" s="27">
        <v>132</v>
      </c>
      <c r="F33" s="34">
        <f t="shared" si="1"/>
        <v>1584</v>
      </c>
    </row>
    <row r="34" spans="1:6" ht="15.75" hidden="1" customHeight="1" x14ac:dyDescent="0.25">
      <c r="A34" s="42" t="s">
        <v>70</v>
      </c>
      <c r="B34" s="24" t="s">
        <v>30</v>
      </c>
      <c r="C34" s="25" t="s">
        <v>71</v>
      </c>
      <c r="D34" s="33">
        <v>4</v>
      </c>
      <c r="E34" s="27">
        <v>150</v>
      </c>
      <c r="F34" s="34">
        <f t="shared" si="1"/>
        <v>600</v>
      </c>
    </row>
    <row r="35" spans="1:6" ht="15.75" hidden="1" customHeight="1" x14ac:dyDescent="0.25">
      <c r="A35" s="42" t="s">
        <v>72</v>
      </c>
      <c r="B35" s="24" t="s">
        <v>30</v>
      </c>
      <c r="C35" s="25" t="s">
        <v>73</v>
      </c>
      <c r="D35" s="33">
        <v>1</v>
      </c>
      <c r="E35" s="27">
        <v>120</v>
      </c>
      <c r="F35" s="34">
        <f t="shared" si="1"/>
        <v>120</v>
      </c>
    </row>
    <row r="36" spans="1:6" ht="15.75" hidden="1" customHeight="1" x14ac:dyDescent="0.25">
      <c r="A36" s="42" t="s">
        <v>74</v>
      </c>
      <c r="B36" s="24" t="s">
        <v>30</v>
      </c>
      <c r="C36" s="25" t="s">
        <v>75</v>
      </c>
      <c r="D36" s="33">
        <v>1</v>
      </c>
      <c r="E36" s="27">
        <v>3000</v>
      </c>
      <c r="F36" s="34">
        <f t="shared" si="1"/>
        <v>3000</v>
      </c>
    </row>
    <row r="37" spans="1:6" ht="15.75" hidden="1" customHeight="1" x14ac:dyDescent="0.25">
      <c r="A37" s="42" t="s">
        <v>76</v>
      </c>
      <c r="B37" s="24" t="s">
        <v>30</v>
      </c>
      <c r="C37" s="25" t="s">
        <v>77</v>
      </c>
      <c r="D37" s="33">
        <v>1</v>
      </c>
      <c r="E37" s="27">
        <v>300</v>
      </c>
      <c r="F37" s="34">
        <f t="shared" si="1"/>
        <v>300</v>
      </c>
    </row>
    <row r="38" spans="1:6" ht="15.75" hidden="1" customHeight="1" x14ac:dyDescent="0.25">
      <c r="A38" s="42" t="s">
        <v>78</v>
      </c>
      <c r="B38" s="43" t="s">
        <v>30</v>
      </c>
      <c r="C38" s="25" t="s">
        <v>79</v>
      </c>
      <c r="D38" s="44">
        <v>12</v>
      </c>
      <c r="E38" s="45">
        <v>150</v>
      </c>
      <c r="F38" s="34">
        <f t="shared" si="1"/>
        <v>1800</v>
      </c>
    </row>
    <row r="39" spans="1:6" ht="15.75" hidden="1" customHeight="1" x14ac:dyDescent="0.25">
      <c r="A39" s="42" t="s">
        <v>80</v>
      </c>
      <c r="B39" s="6" t="s">
        <v>30</v>
      </c>
      <c r="C39" s="25" t="s">
        <v>81</v>
      </c>
      <c r="D39" s="8">
        <v>4</v>
      </c>
      <c r="E39" s="9">
        <v>130</v>
      </c>
      <c r="F39" s="34">
        <f t="shared" si="1"/>
        <v>520</v>
      </c>
    </row>
    <row r="40" spans="1:6" ht="15.75" customHeight="1" thickBot="1" x14ac:dyDescent="0.3">
      <c r="A40" s="29" t="s">
        <v>82</v>
      </c>
      <c r="B40" s="18"/>
      <c r="C40" s="19" t="s">
        <v>83</v>
      </c>
      <c r="D40" s="46"/>
      <c r="E40" s="47"/>
      <c r="F40" s="48">
        <f>SUM(F41:F42)</f>
        <v>118800</v>
      </c>
    </row>
    <row r="41" spans="1:6" ht="15.75" customHeight="1" thickBot="1" x14ac:dyDescent="0.3">
      <c r="A41" s="42" t="s">
        <v>84</v>
      </c>
      <c r="B41" s="24" t="s">
        <v>15</v>
      </c>
      <c r="C41" s="25" t="s">
        <v>85</v>
      </c>
      <c r="D41" s="33">
        <v>12</v>
      </c>
      <c r="E41" s="27">
        <v>6000</v>
      </c>
      <c r="F41" s="34">
        <f t="shared" si="1"/>
        <v>72000</v>
      </c>
    </row>
    <row r="42" spans="1:6" ht="15.75" customHeight="1" thickBot="1" x14ac:dyDescent="0.3">
      <c r="A42" s="42" t="s">
        <v>86</v>
      </c>
      <c r="B42" s="24" t="s">
        <v>15</v>
      </c>
      <c r="C42" s="25" t="s">
        <v>87</v>
      </c>
      <c r="D42" s="33">
        <v>36</v>
      </c>
      <c r="E42" s="27">
        <v>1300</v>
      </c>
      <c r="F42" s="34">
        <f t="shared" si="1"/>
        <v>46800</v>
      </c>
    </row>
    <row r="43" spans="1:6" ht="15.75" customHeight="1" thickBot="1" x14ac:dyDescent="0.3">
      <c r="A43" s="29" t="s">
        <v>88</v>
      </c>
      <c r="B43" s="18"/>
      <c r="C43" s="19" t="s">
        <v>89</v>
      </c>
      <c r="D43" s="20"/>
      <c r="E43" s="21"/>
      <c r="F43" s="49">
        <f>SUM(F44:F76)</f>
        <v>13129.68</v>
      </c>
    </row>
    <row r="44" spans="1:6" ht="15.75" customHeight="1" thickBot="1" x14ac:dyDescent="0.3">
      <c r="A44" s="42" t="s">
        <v>90</v>
      </c>
      <c r="B44" s="24" t="s">
        <v>30</v>
      </c>
      <c r="C44" s="25" t="s">
        <v>91</v>
      </c>
      <c r="D44" s="50">
        <v>10</v>
      </c>
      <c r="E44" s="27">
        <v>182</v>
      </c>
      <c r="F44" s="34">
        <f t="shared" si="1"/>
        <v>1820</v>
      </c>
    </row>
    <row r="45" spans="1:6" ht="15.75" customHeight="1" thickBot="1" x14ac:dyDescent="0.3">
      <c r="A45" s="42" t="s">
        <v>92</v>
      </c>
      <c r="B45" s="24" t="s">
        <v>30</v>
      </c>
      <c r="C45" s="25" t="s">
        <v>93</v>
      </c>
      <c r="D45" s="50">
        <v>1</v>
      </c>
      <c r="E45" s="27">
        <v>287</v>
      </c>
      <c r="F45" s="34">
        <f t="shared" si="1"/>
        <v>287</v>
      </c>
    </row>
    <row r="46" spans="1:6" ht="15.75" customHeight="1" thickBot="1" x14ac:dyDescent="0.3">
      <c r="A46" s="42" t="s">
        <v>94</v>
      </c>
      <c r="B46" s="24" t="s">
        <v>30</v>
      </c>
      <c r="C46" s="25" t="s">
        <v>95</v>
      </c>
      <c r="D46" s="50">
        <v>2</v>
      </c>
      <c r="E46" s="27">
        <v>261</v>
      </c>
      <c r="F46" s="34">
        <f t="shared" si="1"/>
        <v>522</v>
      </c>
    </row>
    <row r="47" spans="1:6" ht="15.75" customHeight="1" thickBot="1" x14ac:dyDescent="0.3">
      <c r="A47" s="42" t="s">
        <v>96</v>
      </c>
      <c r="B47" s="24" t="s">
        <v>30</v>
      </c>
      <c r="C47" s="25" t="s">
        <v>97</v>
      </c>
      <c r="D47" s="50">
        <v>1</v>
      </c>
      <c r="E47" s="27">
        <v>310</v>
      </c>
      <c r="F47" s="34">
        <f t="shared" si="1"/>
        <v>310</v>
      </c>
    </row>
    <row r="48" spans="1:6" ht="15.75" customHeight="1" thickBot="1" x14ac:dyDescent="0.3">
      <c r="A48" s="42" t="s">
        <v>98</v>
      </c>
      <c r="B48" s="24" t="s">
        <v>30</v>
      </c>
      <c r="C48" s="25" t="s">
        <v>99</v>
      </c>
      <c r="D48" s="50">
        <v>1</v>
      </c>
      <c r="E48" s="27">
        <v>430</v>
      </c>
      <c r="F48" s="34">
        <f t="shared" si="1"/>
        <v>430</v>
      </c>
    </row>
    <row r="49" spans="1:6" ht="15.75" customHeight="1" thickBot="1" x14ac:dyDescent="0.3">
      <c r="A49" s="42" t="s">
        <v>100</v>
      </c>
      <c r="B49" s="24" t="s">
        <v>30</v>
      </c>
      <c r="C49" s="25" t="s">
        <v>101</v>
      </c>
      <c r="D49" s="50">
        <v>2</v>
      </c>
      <c r="E49" s="27">
        <v>293</v>
      </c>
      <c r="F49" s="34">
        <f t="shared" si="1"/>
        <v>586</v>
      </c>
    </row>
    <row r="50" spans="1:6" ht="15.75" customHeight="1" thickBot="1" x14ac:dyDescent="0.3">
      <c r="A50" s="42" t="s">
        <v>102</v>
      </c>
      <c r="B50" s="24" t="s">
        <v>30</v>
      </c>
      <c r="C50" s="25" t="s">
        <v>103</v>
      </c>
      <c r="D50" s="50">
        <v>1</v>
      </c>
      <c r="E50" s="27">
        <v>312</v>
      </c>
      <c r="F50" s="34">
        <f t="shared" si="1"/>
        <v>312</v>
      </c>
    </row>
    <row r="51" spans="1:6" ht="15.75" customHeight="1" thickBot="1" x14ac:dyDescent="0.3">
      <c r="A51" s="42" t="s">
        <v>104</v>
      </c>
      <c r="B51" s="24" t="s">
        <v>30</v>
      </c>
      <c r="C51" s="25" t="s">
        <v>105</v>
      </c>
      <c r="D51" s="50">
        <v>2</v>
      </c>
      <c r="E51" s="27">
        <v>125</v>
      </c>
      <c r="F51" s="34">
        <f t="shared" si="1"/>
        <v>250</v>
      </c>
    </row>
    <row r="52" spans="1:6" ht="15.75" customHeight="1" thickBot="1" x14ac:dyDescent="0.3">
      <c r="A52" s="37" t="s">
        <v>106</v>
      </c>
      <c r="B52" s="24" t="s">
        <v>30</v>
      </c>
      <c r="C52" s="25" t="s">
        <v>107</v>
      </c>
      <c r="D52" s="50">
        <v>10</v>
      </c>
      <c r="E52" s="27">
        <v>158</v>
      </c>
      <c r="F52" s="34">
        <f t="shared" si="1"/>
        <v>1580</v>
      </c>
    </row>
    <row r="53" spans="1:6" ht="15.75" customHeight="1" thickBot="1" x14ac:dyDescent="0.3">
      <c r="A53" s="37" t="s">
        <v>108</v>
      </c>
      <c r="B53" s="24" t="s">
        <v>30</v>
      </c>
      <c r="C53" s="51" t="s">
        <v>109</v>
      </c>
      <c r="D53" s="50">
        <v>2</v>
      </c>
      <c r="E53" s="27">
        <v>10.84</v>
      </c>
      <c r="F53" s="34">
        <f t="shared" si="1"/>
        <v>21.68</v>
      </c>
    </row>
    <row r="54" spans="1:6" ht="15.75" customHeight="1" thickBot="1" x14ac:dyDescent="0.3">
      <c r="A54" s="37" t="s">
        <v>110</v>
      </c>
      <c r="B54" s="24" t="s">
        <v>30</v>
      </c>
      <c r="C54" s="51" t="s">
        <v>111</v>
      </c>
      <c r="D54" s="50">
        <v>2</v>
      </c>
      <c r="E54" s="27">
        <v>14.6</v>
      </c>
      <c r="F54" s="34">
        <f t="shared" si="1"/>
        <v>29.2</v>
      </c>
    </row>
    <row r="55" spans="1:6" ht="15.75" customHeight="1" thickBot="1" x14ac:dyDescent="0.3">
      <c r="A55" s="37" t="s">
        <v>112</v>
      </c>
      <c r="B55" s="24" t="s">
        <v>30</v>
      </c>
      <c r="C55" s="51" t="s">
        <v>113</v>
      </c>
      <c r="D55" s="50">
        <v>2</v>
      </c>
      <c r="E55" s="27">
        <v>14.6</v>
      </c>
      <c r="F55" s="34">
        <f t="shared" si="1"/>
        <v>29.2</v>
      </c>
    </row>
    <row r="56" spans="1:6" ht="15.75" customHeight="1" thickBot="1" x14ac:dyDescent="0.3">
      <c r="A56" s="37" t="s">
        <v>114</v>
      </c>
      <c r="B56" s="24" t="s">
        <v>30</v>
      </c>
      <c r="C56" s="51" t="s">
        <v>115</v>
      </c>
      <c r="D56" s="50">
        <v>2</v>
      </c>
      <c r="E56" s="27">
        <v>14.6</v>
      </c>
      <c r="F56" s="34">
        <f t="shared" si="1"/>
        <v>29.2</v>
      </c>
    </row>
    <row r="57" spans="1:6" ht="15.75" customHeight="1" thickBot="1" x14ac:dyDescent="0.3">
      <c r="A57" s="37" t="s">
        <v>116</v>
      </c>
      <c r="B57" s="24" t="s">
        <v>30</v>
      </c>
      <c r="C57" s="51" t="s">
        <v>117</v>
      </c>
      <c r="D57" s="50">
        <v>2</v>
      </c>
      <c r="E57" s="27">
        <v>17.8</v>
      </c>
      <c r="F57" s="34">
        <f t="shared" si="1"/>
        <v>35.6</v>
      </c>
    </row>
    <row r="58" spans="1:6" ht="15.75" customHeight="1" thickBot="1" x14ac:dyDescent="0.3">
      <c r="A58" s="37" t="s">
        <v>118</v>
      </c>
      <c r="B58" s="24" t="s">
        <v>30</v>
      </c>
      <c r="C58" s="51" t="s">
        <v>119</v>
      </c>
      <c r="D58" s="50">
        <v>1</v>
      </c>
      <c r="E58" s="27">
        <v>319</v>
      </c>
      <c r="F58" s="34">
        <f t="shared" si="1"/>
        <v>319</v>
      </c>
    </row>
    <row r="59" spans="1:6" ht="15.75" customHeight="1" thickBot="1" x14ac:dyDescent="0.3">
      <c r="A59" s="37" t="s">
        <v>120</v>
      </c>
      <c r="B59" s="24" t="s">
        <v>30</v>
      </c>
      <c r="C59" s="51" t="s">
        <v>121</v>
      </c>
      <c r="D59" s="50">
        <v>1</v>
      </c>
      <c r="E59" s="27">
        <v>519</v>
      </c>
      <c r="F59" s="34">
        <f t="shared" si="1"/>
        <v>519</v>
      </c>
    </row>
    <row r="60" spans="1:6" ht="15.75" customHeight="1" thickBot="1" x14ac:dyDescent="0.3">
      <c r="A60" s="37" t="s">
        <v>122</v>
      </c>
      <c r="B60" s="24" t="s">
        <v>30</v>
      </c>
      <c r="C60" s="51" t="s">
        <v>123</v>
      </c>
      <c r="D60" s="50">
        <v>18</v>
      </c>
      <c r="E60" s="27">
        <v>15.2</v>
      </c>
      <c r="F60" s="34">
        <f t="shared" si="1"/>
        <v>273.60000000000002</v>
      </c>
    </row>
    <row r="61" spans="1:6" ht="15.75" customHeight="1" thickBot="1" x14ac:dyDescent="0.3">
      <c r="A61" s="37" t="s">
        <v>124</v>
      </c>
      <c r="B61" s="24" t="s">
        <v>30</v>
      </c>
      <c r="C61" s="51" t="s">
        <v>125</v>
      </c>
      <c r="D61" s="50">
        <v>10</v>
      </c>
      <c r="E61" s="27">
        <v>10.75</v>
      </c>
      <c r="F61" s="34">
        <f t="shared" si="1"/>
        <v>107.5</v>
      </c>
    </row>
    <row r="62" spans="1:6" ht="15.75" customHeight="1" thickBot="1" x14ac:dyDescent="0.3">
      <c r="A62" s="37" t="s">
        <v>126</v>
      </c>
      <c r="B62" s="24" t="s">
        <v>30</v>
      </c>
      <c r="C62" s="51" t="s">
        <v>127</v>
      </c>
      <c r="D62" s="50">
        <v>8</v>
      </c>
      <c r="E62" s="27">
        <v>20.399999999999999</v>
      </c>
      <c r="F62" s="34">
        <f t="shared" si="1"/>
        <v>163.19999999999999</v>
      </c>
    </row>
    <row r="63" spans="1:6" ht="29.25" customHeight="1" thickBot="1" x14ac:dyDescent="0.3">
      <c r="A63" s="37" t="s">
        <v>128</v>
      </c>
      <c r="B63" s="24" t="s">
        <v>30</v>
      </c>
      <c r="C63" s="51" t="s">
        <v>129</v>
      </c>
      <c r="D63" s="50">
        <v>6</v>
      </c>
      <c r="E63" s="27">
        <v>25.5</v>
      </c>
      <c r="F63" s="34">
        <f t="shared" si="1"/>
        <v>153</v>
      </c>
    </row>
    <row r="64" spans="1:6" ht="15.75" customHeight="1" thickBot="1" x14ac:dyDescent="0.3">
      <c r="A64" s="37" t="s">
        <v>130</v>
      </c>
      <c r="B64" s="24" t="s">
        <v>30</v>
      </c>
      <c r="C64" s="51" t="s">
        <v>131</v>
      </c>
      <c r="D64" s="50">
        <v>6</v>
      </c>
      <c r="E64" s="27">
        <v>68</v>
      </c>
      <c r="F64" s="34">
        <f t="shared" si="1"/>
        <v>408</v>
      </c>
    </row>
    <row r="65" spans="1:6" ht="15.75" customHeight="1" thickBot="1" x14ac:dyDescent="0.3">
      <c r="A65" s="37" t="s">
        <v>132</v>
      </c>
      <c r="B65" s="24" t="s">
        <v>30</v>
      </c>
      <c r="C65" s="51" t="s">
        <v>133</v>
      </c>
      <c r="D65" s="50">
        <v>8</v>
      </c>
      <c r="E65" s="27">
        <v>108.5</v>
      </c>
      <c r="F65" s="34">
        <f t="shared" si="1"/>
        <v>868</v>
      </c>
    </row>
    <row r="66" spans="1:6" ht="15.75" customHeight="1" thickBot="1" x14ac:dyDescent="0.3">
      <c r="A66" s="37" t="s">
        <v>134</v>
      </c>
      <c r="B66" s="24" t="s">
        <v>30</v>
      </c>
      <c r="C66" s="51" t="s">
        <v>135</v>
      </c>
      <c r="D66" s="50">
        <v>3</v>
      </c>
      <c r="E66" s="27">
        <v>56</v>
      </c>
      <c r="F66" s="34">
        <f t="shared" si="1"/>
        <v>168</v>
      </c>
    </row>
    <row r="67" spans="1:6" ht="15.75" customHeight="1" thickBot="1" x14ac:dyDescent="0.3">
      <c r="A67" s="37" t="s">
        <v>136</v>
      </c>
      <c r="B67" s="24" t="s">
        <v>30</v>
      </c>
      <c r="C67" s="51" t="s">
        <v>137</v>
      </c>
      <c r="D67" s="50">
        <v>2</v>
      </c>
      <c r="E67" s="27">
        <v>785</v>
      </c>
      <c r="F67" s="34">
        <f t="shared" si="1"/>
        <v>1570</v>
      </c>
    </row>
    <row r="68" spans="1:6" ht="15.75" customHeight="1" thickBot="1" x14ac:dyDescent="0.3">
      <c r="A68" s="37" t="s">
        <v>138</v>
      </c>
      <c r="B68" s="24" t="s">
        <v>30</v>
      </c>
      <c r="C68" s="51" t="s">
        <v>139</v>
      </c>
      <c r="D68" s="52">
        <v>1</v>
      </c>
      <c r="E68" s="27">
        <v>163</v>
      </c>
      <c r="F68" s="34">
        <f t="shared" si="1"/>
        <v>163</v>
      </c>
    </row>
    <row r="69" spans="1:6" ht="15.75" customHeight="1" thickBot="1" x14ac:dyDescent="0.3">
      <c r="A69" s="37" t="s">
        <v>140</v>
      </c>
      <c r="B69" s="24" t="s">
        <v>30</v>
      </c>
      <c r="C69" s="53" t="s">
        <v>141</v>
      </c>
      <c r="D69" s="52">
        <v>4</v>
      </c>
      <c r="E69" s="27">
        <v>177</v>
      </c>
      <c r="F69" s="34">
        <f t="shared" si="1"/>
        <v>708</v>
      </c>
    </row>
    <row r="70" spans="1:6" ht="15.75" customHeight="1" thickBot="1" x14ac:dyDescent="0.3">
      <c r="A70" s="37" t="s">
        <v>142</v>
      </c>
      <c r="B70" s="24" t="s">
        <v>30</v>
      </c>
      <c r="C70" s="53" t="s">
        <v>143</v>
      </c>
      <c r="D70" s="52">
        <v>1</v>
      </c>
      <c r="E70" s="27">
        <v>241</v>
      </c>
      <c r="F70" s="34">
        <f t="shared" si="1"/>
        <v>241</v>
      </c>
    </row>
    <row r="71" spans="1:6" ht="15.75" customHeight="1" thickBot="1" x14ac:dyDescent="0.3">
      <c r="A71" s="37" t="s">
        <v>144</v>
      </c>
      <c r="B71" s="24" t="s">
        <v>30</v>
      </c>
      <c r="C71" s="54" t="s">
        <v>145</v>
      </c>
      <c r="D71" s="52">
        <v>5</v>
      </c>
      <c r="E71" s="27">
        <v>24</v>
      </c>
      <c r="F71" s="34">
        <f t="shared" si="1"/>
        <v>120</v>
      </c>
    </row>
    <row r="72" spans="1:6" ht="15.75" customHeight="1" thickBot="1" x14ac:dyDescent="0.3">
      <c r="A72" s="37" t="s">
        <v>146</v>
      </c>
      <c r="B72" s="24" t="s">
        <v>30</v>
      </c>
      <c r="C72" s="54" t="s">
        <v>147</v>
      </c>
      <c r="D72" s="52">
        <v>5</v>
      </c>
      <c r="E72" s="27">
        <v>23.8</v>
      </c>
      <c r="F72" s="34">
        <f t="shared" si="1"/>
        <v>119</v>
      </c>
    </row>
    <row r="73" spans="1:6" ht="15.75" customHeight="1" thickBot="1" x14ac:dyDescent="0.3">
      <c r="A73" s="37" t="s">
        <v>148</v>
      </c>
      <c r="B73" s="24" t="s">
        <v>30</v>
      </c>
      <c r="C73" s="54" t="s">
        <v>149</v>
      </c>
      <c r="D73" s="52">
        <v>5</v>
      </c>
      <c r="E73" s="27">
        <v>23.7</v>
      </c>
      <c r="F73" s="34">
        <f t="shared" si="1"/>
        <v>118.5</v>
      </c>
    </row>
    <row r="74" spans="1:6" ht="15.75" customHeight="1" thickBot="1" x14ac:dyDescent="0.3">
      <c r="A74" s="37" t="s">
        <v>150</v>
      </c>
      <c r="B74" s="24" t="s">
        <v>30</v>
      </c>
      <c r="C74" s="54" t="s">
        <v>151</v>
      </c>
      <c r="D74" s="52">
        <v>5</v>
      </c>
      <c r="E74" s="27">
        <v>24.6</v>
      </c>
      <c r="F74" s="34">
        <f t="shared" si="1"/>
        <v>123</v>
      </c>
    </row>
    <row r="75" spans="1:6" ht="15.75" customHeight="1" thickBot="1" x14ac:dyDescent="0.3">
      <c r="A75" s="37" t="s">
        <v>152</v>
      </c>
      <c r="B75" s="24" t="s">
        <v>30</v>
      </c>
      <c r="C75" s="51" t="s">
        <v>153</v>
      </c>
      <c r="D75" s="52">
        <v>10</v>
      </c>
      <c r="E75" s="27">
        <v>11</v>
      </c>
      <c r="F75" s="34">
        <f t="shared" si="1"/>
        <v>110</v>
      </c>
    </row>
    <row r="76" spans="1:6" ht="15.75" customHeight="1" thickBot="1" x14ac:dyDescent="0.3">
      <c r="A76" s="37" t="s">
        <v>154</v>
      </c>
      <c r="B76" s="24" t="s">
        <v>30</v>
      </c>
      <c r="C76" s="51" t="s">
        <v>155</v>
      </c>
      <c r="D76" s="52">
        <v>2</v>
      </c>
      <c r="E76" s="27">
        <v>318</v>
      </c>
      <c r="F76" s="34">
        <f t="shared" si="1"/>
        <v>636</v>
      </c>
    </row>
    <row r="77" spans="1:6" ht="15.75" customHeight="1" thickBot="1" x14ac:dyDescent="0.3">
      <c r="A77" s="29" t="s">
        <v>156</v>
      </c>
      <c r="B77" s="20"/>
      <c r="C77" s="19" t="s">
        <v>157</v>
      </c>
      <c r="D77" s="20"/>
      <c r="E77" s="21"/>
      <c r="F77" s="55">
        <f>SUM(F78:F80)</f>
        <v>15874.56</v>
      </c>
    </row>
    <row r="78" spans="1:6" ht="15.75" customHeight="1" thickBot="1" x14ac:dyDescent="0.3">
      <c r="A78" s="37" t="s">
        <v>158</v>
      </c>
      <c r="B78" s="24" t="s">
        <v>30</v>
      </c>
      <c r="C78" s="25" t="s">
        <v>159</v>
      </c>
      <c r="D78" s="50">
        <v>48</v>
      </c>
      <c r="E78" s="27">
        <v>60.4</v>
      </c>
      <c r="F78" s="34">
        <f t="shared" si="1"/>
        <v>2899.2</v>
      </c>
    </row>
    <row r="79" spans="1:6" ht="15.75" customHeight="1" thickBot="1" x14ac:dyDescent="0.3">
      <c r="A79" s="37" t="s">
        <v>160</v>
      </c>
      <c r="B79" s="24" t="s">
        <v>30</v>
      </c>
      <c r="C79" s="25" t="s">
        <v>161</v>
      </c>
      <c r="D79" s="50">
        <v>24</v>
      </c>
      <c r="E79" s="27">
        <v>207.5</v>
      </c>
      <c r="F79" s="34">
        <f t="shared" si="1"/>
        <v>4980</v>
      </c>
    </row>
    <row r="80" spans="1:6" ht="15.75" customHeight="1" thickBot="1" x14ac:dyDescent="0.3">
      <c r="A80" s="37" t="s">
        <v>162</v>
      </c>
      <c r="B80" s="24" t="s">
        <v>30</v>
      </c>
      <c r="C80" s="25" t="s">
        <v>163</v>
      </c>
      <c r="D80" s="50">
        <v>24</v>
      </c>
      <c r="E80" s="27">
        <v>333.14</v>
      </c>
      <c r="F80" s="34">
        <f t="shared" ref="F80" si="2">ROUND(E80*D80,2)</f>
        <v>7995.36</v>
      </c>
    </row>
    <row r="81" spans="1:6" ht="15.75" customHeight="1" thickBot="1" x14ac:dyDescent="0.3">
      <c r="A81" s="29" t="s">
        <v>164</v>
      </c>
      <c r="B81" s="20"/>
      <c r="C81" s="19" t="s">
        <v>165</v>
      </c>
      <c r="D81" s="20"/>
      <c r="E81" s="21"/>
      <c r="F81" s="55">
        <f>SUM(F82:F90)</f>
        <v>7557.5</v>
      </c>
    </row>
    <row r="82" spans="1:6" ht="15.75" customHeight="1" thickBot="1" x14ac:dyDescent="0.3">
      <c r="A82" s="42" t="s">
        <v>166</v>
      </c>
      <c r="B82" s="24" t="s">
        <v>167</v>
      </c>
      <c r="C82" s="25" t="s">
        <v>168</v>
      </c>
      <c r="D82" s="56">
        <v>4000</v>
      </c>
      <c r="E82" s="27">
        <v>0.56999999999999995</v>
      </c>
      <c r="F82" s="34">
        <f t="shared" ref="F82:F112" si="3">ROUND(E82*D82,2)</f>
        <v>2280</v>
      </c>
    </row>
    <row r="83" spans="1:6" ht="15.75" customHeight="1" thickBot="1" x14ac:dyDescent="0.3">
      <c r="A83" s="42" t="s">
        <v>169</v>
      </c>
      <c r="B83" s="24" t="s">
        <v>167</v>
      </c>
      <c r="C83" s="25" t="s">
        <v>170</v>
      </c>
      <c r="D83" s="56">
        <v>1000</v>
      </c>
      <c r="E83" s="27">
        <v>0.54</v>
      </c>
      <c r="F83" s="34">
        <f t="shared" si="3"/>
        <v>540</v>
      </c>
    </row>
    <row r="84" spans="1:6" ht="15.75" customHeight="1" thickBot="1" x14ac:dyDescent="0.3">
      <c r="A84" s="42" t="s">
        <v>171</v>
      </c>
      <c r="B84" s="24" t="s">
        <v>167</v>
      </c>
      <c r="C84" s="25" t="s">
        <v>172</v>
      </c>
      <c r="D84" s="56">
        <v>50</v>
      </c>
      <c r="E84" s="27">
        <v>4.13</v>
      </c>
      <c r="F84" s="34">
        <f t="shared" si="3"/>
        <v>206.5</v>
      </c>
    </row>
    <row r="85" spans="1:6" ht="15.75" customHeight="1" thickBot="1" x14ac:dyDescent="0.3">
      <c r="A85" s="42" t="s">
        <v>173</v>
      </c>
      <c r="B85" s="24" t="s">
        <v>167</v>
      </c>
      <c r="C85" s="25" t="s">
        <v>174</v>
      </c>
      <c r="D85" s="56">
        <v>150</v>
      </c>
      <c r="E85" s="27">
        <v>3.6</v>
      </c>
      <c r="F85" s="34">
        <f t="shared" si="3"/>
        <v>540</v>
      </c>
    </row>
    <row r="86" spans="1:6" ht="15.75" customHeight="1" thickBot="1" x14ac:dyDescent="0.3">
      <c r="A86" s="42" t="s">
        <v>175</v>
      </c>
      <c r="B86" s="24" t="s">
        <v>30</v>
      </c>
      <c r="C86" s="25" t="s">
        <v>176</v>
      </c>
      <c r="D86" s="57">
        <v>250</v>
      </c>
      <c r="E86" s="58">
        <v>2.7</v>
      </c>
      <c r="F86" s="34">
        <f t="shared" si="3"/>
        <v>675</v>
      </c>
    </row>
    <row r="87" spans="1:6" ht="15.75" customHeight="1" thickBot="1" x14ac:dyDescent="0.3">
      <c r="A87" s="42" t="s">
        <v>177</v>
      </c>
      <c r="B87" s="24" t="s">
        <v>167</v>
      </c>
      <c r="C87" s="25" t="s">
        <v>178</v>
      </c>
      <c r="D87" s="57">
        <v>300</v>
      </c>
      <c r="E87" s="59">
        <v>0.65</v>
      </c>
      <c r="F87" s="34">
        <f t="shared" si="3"/>
        <v>195</v>
      </c>
    </row>
    <row r="88" spans="1:6" ht="15.75" customHeight="1" thickBot="1" x14ac:dyDescent="0.3">
      <c r="A88" s="42" t="s">
        <v>179</v>
      </c>
      <c r="B88" s="24" t="s">
        <v>167</v>
      </c>
      <c r="C88" s="25" t="s">
        <v>180</v>
      </c>
      <c r="D88" s="60">
        <v>300</v>
      </c>
      <c r="E88" s="61">
        <v>2.0699999999999998</v>
      </c>
      <c r="F88" s="62">
        <f t="shared" si="3"/>
        <v>621</v>
      </c>
    </row>
    <row r="89" spans="1:6" ht="15.75" customHeight="1" thickBot="1" x14ac:dyDescent="0.3">
      <c r="A89" s="42" t="s">
        <v>181</v>
      </c>
      <c r="B89" s="24" t="s">
        <v>182</v>
      </c>
      <c r="C89" s="25" t="s">
        <v>183</v>
      </c>
      <c r="D89" s="63">
        <v>270</v>
      </c>
      <c r="E89" s="64">
        <v>5</v>
      </c>
      <c r="F89" s="65">
        <f t="shared" si="3"/>
        <v>1350</v>
      </c>
    </row>
    <row r="90" spans="1:6" ht="15.75" customHeight="1" thickBot="1" x14ac:dyDescent="0.3">
      <c r="A90" s="42" t="s">
        <v>184</v>
      </c>
      <c r="B90" s="24" t="s">
        <v>182</v>
      </c>
      <c r="C90" s="25" t="s">
        <v>185</v>
      </c>
      <c r="D90" s="66">
        <v>5000</v>
      </c>
      <c r="E90" s="64">
        <v>0.23</v>
      </c>
      <c r="F90" s="65">
        <f t="shared" si="3"/>
        <v>1150</v>
      </c>
    </row>
    <row r="91" spans="1:6" ht="15.75" customHeight="1" thickBot="1" x14ac:dyDescent="0.3">
      <c r="A91" s="29" t="s">
        <v>186</v>
      </c>
      <c r="B91" s="18"/>
      <c r="C91" s="19" t="s">
        <v>187</v>
      </c>
      <c r="D91" s="35"/>
      <c r="E91" s="36"/>
      <c r="F91" s="67">
        <f>SUM(F92:F112)</f>
        <v>30330.649999999998</v>
      </c>
    </row>
    <row r="92" spans="1:6" s="73" customFormat="1" ht="31.5" customHeight="1" thickBot="1" x14ac:dyDescent="0.25">
      <c r="A92" s="68" t="s">
        <v>188</v>
      </c>
      <c r="B92" s="69" t="s">
        <v>189</v>
      </c>
      <c r="C92" s="25" t="s">
        <v>190</v>
      </c>
      <c r="D92" s="70">
        <v>2</v>
      </c>
      <c r="E92" s="71">
        <v>52.7</v>
      </c>
      <c r="F92" s="72">
        <f t="shared" si="3"/>
        <v>105.4</v>
      </c>
    </row>
    <row r="93" spans="1:6" s="73" customFormat="1" ht="31.5" customHeight="1" thickBot="1" x14ac:dyDescent="0.25">
      <c r="A93" s="68" t="s">
        <v>191</v>
      </c>
      <c r="B93" s="69" t="s">
        <v>192</v>
      </c>
      <c r="C93" s="25" t="s">
        <v>193</v>
      </c>
      <c r="D93" s="70">
        <v>9</v>
      </c>
      <c r="E93" s="71">
        <v>46.95</v>
      </c>
      <c r="F93" s="72">
        <f t="shared" si="3"/>
        <v>422.55</v>
      </c>
    </row>
    <row r="94" spans="1:6" s="73" customFormat="1" ht="31.5" customHeight="1" thickBot="1" x14ac:dyDescent="0.25">
      <c r="A94" s="68" t="s">
        <v>194</v>
      </c>
      <c r="B94" s="69" t="s">
        <v>192</v>
      </c>
      <c r="C94" s="25" t="s">
        <v>195</v>
      </c>
      <c r="D94" s="70">
        <v>30</v>
      </c>
      <c r="E94" s="74">
        <v>18</v>
      </c>
      <c r="F94" s="72">
        <f t="shared" si="3"/>
        <v>540</v>
      </c>
    </row>
    <row r="95" spans="1:6" s="73" customFormat="1" ht="31.5" customHeight="1" thickBot="1" x14ac:dyDescent="0.25">
      <c r="A95" s="68" t="s">
        <v>196</v>
      </c>
      <c r="B95" s="69" t="s">
        <v>182</v>
      </c>
      <c r="C95" s="25" t="s">
        <v>197</v>
      </c>
      <c r="D95" s="70">
        <v>30</v>
      </c>
      <c r="E95" s="71">
        <v>16.399999999999999</v>
      </c>
      <c r="F95" s="72">
        <f t="shared" si="3"/>
        <v>492</v>
      </c>
    </row>
    <row r="96" spans="1:6" s="73" customFormat="1" ht="31.5" customHeight="1" thickBot="1" x14ac:dyDescent="0.25">
      <c r="A96" s="68" t="s">
        <v>198</v>
      </c>
      <c r="B96" s="69" t="s">
        <v>192</v>
      </c>
      <c r="C96" s="25" t="s">
        <v>199</v>
      </c>
      <c r="D96" s="70">
        <v>40</v>
      </c>
      <c r="E96" s="71">
        <v>16.399999999999999</v>
      </c>
      <c r="F96" s="72">
        <f t="shared" si="3"/>
        <v>656</v>
      </c>
    </row>
    <row r="97" spans="1:6" s="73" customFormat="1" ht="31.5" customHeight="1" thickBot="1" x14ac:dyDescent="0.25">
      <c r="A97" s="68" t="s">
        <v>200</v>
      </c>
      <c r="B97" s="69" t="s">
        <v>189</v>
      </c>
      <c r="C97" s="25" t="s">
        <v>201</v>
      </c>
      <c r="D97" s="70">
        <v>60</v>
      </c>
      <c r="E97" s="71">
        <v>4.74</v>
      </c>
      <c r="F97" s="72">
        <f t="shared" si="3"/>
        <v>284.39999999999998</v>
      </c>
    </row>
    <row r="98" spans="1:6" s="73" customFormat="1" ht="31.5" customHeight="1" thickBot="1" x14ac:dyDescent="0.25">
      <c r="A98" s="68" t="s">
        <v>202</v>
      </c>
      <c r="B98" s="75" t="s">
        <v>192</v>
      </c>
      <c r="C98" s="25" t="s">
        <v>203</v>
      </c>
      <c r="D98" s="70">
        <v>1</v>
      </c>
      <c r="E98" s="71">
        <v>1458</v>
      </c>
      <c r="F98" s="72">
        <f t="shared" si="3"/>
        <v>1458</v>
      </c>
    </row>
    <row r="99" spans="1:6" s="73" customFormat="1" ht="31.5" customHeight="1" thickBot="1" x14ac:dyDescent="0.25">
      <c r="A99" s="68" t="s">
        <v>204</v>
      </c>
      <c r="B99" s="75" t="s">
        <v>192</v>
      </c>
      <c r="C99" s="25" t="s">
        <v>205</v>
      </c>
      <c r="D99" s="70">
        <v>2</v>
      </c>
      <c r="E99" s="71">
        <v>713</v>
      </c>
      <c r="F99" s="72">
        <f t="shared" si="3"/>
        <v>1426</v>
      </c>
    </row>
    <row r="100" spans="1:6" s="73" customFormat="1" ht="19.5" customHeight="1" thickBot="1" x14ac:dyDescent="0.25">
      <c r="A100" s="68" t="s">
        <v>206</v>
      </c>
      <c r="B100" s="75" t="s">
        <v>192</v>
      </c>
      <c r="C100" s="25" t="s">
        <v>207</v>
      </c>
      <c r="D100" s="70">
        <v>10</v>
      </c>
      <c r="E100" s="71">
        <v>137.94999999999999</v>
      </c>
      <c r="F100" s="72">
        <f t="shared" si="3"/>
        <v>1379.5</v>
      </c>
    </row>
    <row r="101" spans="1:6" s="73" customFormat="1" ht="19.5" customHeight="1" thickBot="1" x14ac:dyDescent="0.25">
      <c r="A101" s="68" t="s">
        <v>208</v>
      </c>
      <c r="B101" s="75" t="s">
        <v>192</v>
      </c>
      <c r="C101" s="25" t="s">
        <v>209</v>
      </c>
      <c r="D101" s="70">
        <v>1</v>
      </c>
      <c r="E101" s="71">
        <v>3500</v>
      </c>
      <c r="F101" s="72">
        <f t="shared" si="3"/>
        <v>3500</v>
      </c>
    </row>
    <row r="102" spans="1:6" s="73" customFormat="1" ht="30.75" thickBot="1" x14ac:dyDescent="0.25">
      <c r="A102" s="68" t="s">
        <v>210</v>
      </c>
      <c r="B102" s="75" t="s">
        <v>192</v>
      </c>
      <c r="C102" s="76" t="s">
        <v>211</v>
      </c>
      <c r="D102" s="70">
        <v>20</v>
      </c>
      <c r="E102" s="71">
        <v>35.65</v>
      </c>
      <c r="F102" s="72">
        <f t="shared" si="3"/>
        <v>713</v>
      </c>
    </row>
    <row r="103" spans="1:6" s="73" customFormat="1" ht="19.5" customHeight="1" thickBot="1" x14ac:dyDescent="0.25">
      <c r="A103" s="68" t="s">
        <v>212</v>
      </c>
      <c r="B103" s="75" t="s">
        <v>192</v>
      </c>
      <c r="C103" s="76" t="s">
        <v>213</v>
      </c>
      <c r="D103" s="70">
        <v>2</v>
      </c>
      <c r="E103" s="71">
        <v>1768</v>
      </c>
      <c r="F103" s="72">
        <f t="shared" si="3"/>
        <v>3536</v>
      </c>
    </row>
    <row r="104" spans="1:6" s="73" customFormat="1" ht="31.5" customHeight="1" thickBot="1" x14ac:dyDescent="0.25">
      <c r="A104" s="68" t="s">
        <v>214</v>
      </c>
      <c r="B104" s="69" t="s">
        <v>189</v>
      </c>
      <c r="C104" s="25" t="s">
        <v>215</v>
      </c>
      <c r="D104" s="70">
        <v>97</v>
      </c>
      <c r="E104" s="71">
        <v>7</v>
      </c>
      <c r="F104" s="72">
        <f t="shared" si="3"/>
        <v>679</v>
      </c>
    </row>
    <row r="105" spans="1:6" s="73" customFormat="1" ht="31.5" customHeight="1" thickBot="1" x14ac:dyDescent="0.25">
      <c r="A105" s="68" t="s">
        <v>216</v>
      </c>
      <c r="B105" s="69" t="s">
        <v>189</v>
      </c>
      <c r="C105" s="25" t="s">
        <v>217</v>
      </c>
      <c r="D105" s="70">
        <v>50</v>
      </c>
      <c r="E105" s="71">
        <v>9.7999999999999989</v>
      </c>
      <c r="F105" s="72">
        <f t="shared" si="3"/>
        <v>490</v>
      </c>
    </row>
    <row r="106" spans="1:6" s="73" customFormat="1" ht="31.5" customHeight="1" thickBot="1" x14ac:dyDescent="0.25">
      <c r="A106" s="68" t="s">
        <v>218</v>
      </c>
      <c r="B106" s="69" t="s">
        <v>189</v>
      </c>
      <c r="C106" s="25" t="s">
        <v>219</v>
      </c>
      <c r="D106" s="70">
        <v>50</v>
      </c>
      <c r="E106" s="71">
        <v>8.3999999999999986</v>
      </c>
      <c r="F106" s="72">
        <f t="shared" si="3"/>
        <v>420</v>
      </c>
    </row>
    <row r="107" spans="1:6" s="73" customFormat="1" ht="30.75" thickBot="1" x14ac:dyDescent="0.25">
      <c r="A107" s="68" t="s">
        <v>220</v>
      </c>
      <c r="B107" s="75" t="s">
        <v>189</v>
      </c>
      <c r="C107" s="25" t="s">
        <v>221</v>
      </c>
      <c r="D107" s="70">
        <v>10</v>
      </c>
      <c r="E107" s="71">
        <v>14.8</v>
      </c>
      <c r="F107" s="72">
        <f t="shared" si="3"/>
        <v>148</v>
      </c>
    </row>
    <row r="108" spans="1:6" s="73" customFormat="1" ht="30.75" thickBot="1" x14ac:dyDescent="0.25">
      <c r="A108" s="68" t="s">
        <v>222</v>
      </c>
      <c r="B108" s="77" t="s">
        <v>192</v>
      </c>
      <c r="C108" s="25" t="s">
        <v>223</v>
      </c>
      <c r="D108" s="70">
        <v>2</v>
      </c>
      <c r="E108" s="71">
        <v>230</v>
      </c>
      <c r="F108" s="72">
        <f t="shared" si="3"/>
        <v>460</v>
      </c>
    </row>
    <row r="109" spans="1:6" s="73" customFormat="1" ht="31.5" customHeight="1" thickBot="1" x14ac:dyDescent="0.25">
      <c r="A109" s="68" t="s">
        <v>224</v>
      </c>
      <c r="B109" s="77" t="s">
        <v>192</v>
      </c>
      <c r="C109" s="25" t="s">
        <v>225</v>
      </c>
      <c r="D109" s="70">
        <v>1</v>
      </c>
      <c r="E109" s="71">
        <v>5308.8</v>
      </c>
      <c r="F109" s="72">
        <f t="shared" si="3"/>
        <v>5308.8</v>
      </c>
    </row>
    <row r="110" spans="1:6" s="73" customFormat="1" ht="31.5" customHeight="1" thickBot="1" x14ac:dyDescent="0.25">
      <c r="A110" s="68" t="s">
        <v>226</v>
      </c>
      <c r="B110" s="77" t="s">
        <v>192</v>
      </c>
      <c r="C110" s="25" t="s">
        <v>227</v>
      </c>
      <c r="D110" s="70">
        <v>1</v>
      </c>
      <c r="E110" s="71">
        <v>812.5</v>
      </c>
      <c r="F110" s="72">
        <f t="shared" si="3"/>
        <v>812.5</v>
      </c>
    </row>
    <row r="111" spans="1:6" s="73" customFormat="1" ht="31.5" customHeight="1" thickBot="1" x14ac:dyDescent="0.25">
      <c r="A111" s="68" t="s">
        <v>228</v>
      </c>
      <c r="B111" s="69" t="s">
        <v>189</v>
      </c>
      <c r="C111" s="25" t="s">
        <v>229</v>
      </c>
      <c r="D111" s="70">
        <v>2</v>
      </c>
      <c r="E111" s="71">
        <v>1951.1999999999998</v>
      </c>
      <c r="F111" s="72">
        <f t="shared" si="3"/>
        <v>3902.4</v>
      </c>
    </row>
    <row r="112" spans="1:6" s="73" customFormat="1" ht="19.5" customHeight="1" thickBot="1" x14ac:dyDescent="0.25">
      <c r="A112" s="68" t="s">
        <v>230</v>
      </c>
      <c r="B112" s="69" t="s">
        <v>192</v>
      </c>
      <c r="C112" s="25" t="s">
        <v>231</v>
      </c>
      <c r="D112" s="78">
        <v>1</v>
      </c>
      <c r="E112" s="79">
        <v>3597.1</v>
      </c>
      <c r="F112" s="72">
        <f t="shared" si="3"/>
        <v>3597.1</v>
      </c>
    </row>
    <row r="113" spans="1:6" ht="15.75" customHeight="1" x14ac:dyDescent="0.25">
      <c r="A113" s="80"/>
      <c r="B113" s="81"/>
      <c r="C113" s="82"/>
      <c r="D113" s="83"/>
      <c r="E113" s="84"/>
      <c r="F113" s="84"/>
    </row>
    <row r="114" spans="1:6" ht="15.75" customHeight="1" thickBot="1" x14ac:dyDescent="0.3">
      <c r="A114" s="80"/>
      <c r="B114" s="81"/>
      <c r="C114" s="82"/>
      <c r="D114" s="83"/>
      <c r="E114" s="84"/>
      <c r="F114" s="84"/>
    </row>
    <row r="115" spans="1:6" ht="15.75" customHeight="1" x14ac:dyDescent="0.2">
      <c r="B115" s="95" t="s">
        <v>232</v>
      </c>
      <c r="C115" s="96"/>
      <c r="D115" s="96"/>
      <c r="E115" s="96"/>
      <c r="F115" s="97"/>
    </row>
    <row r="116" spans="1:6" ht="15.75" customHeight="1" thickBot="1" x14ac:dyDescent="0.25">
      <c r="B116" s="98"/>
      <c r="C116" s="99"/>
      <c r="D116" s="99"/>
      <c r="E116" s="99"/>
      <c r="F116" s="100"/>
    </row>
    <row r="117" spans="1:6" ht="15.75" customHeight="1" thickBot="1" x14ac:dyDescent="0.25">
      <c r="B117" s="85" t="s">
        <v>2</v>
      </c>
      <c r="C117" s="86" t="s">
        <v>3</v>
      </c>
      <c r="D117" s="87" t="s">
        <v>233</v>
      </c>
      <c r="E117" s="86" t="s">
        <v>234</v>
      </c>
      <c r="F117" s="86" t="s">
        <v>235</v>
      </c>
    </row>
    <row r="118" spans="1:6" ht="15.75" customHeight="1" thickBot="1" x14ac:dyDescent="0.25">
      <c r="B118" s="85" t="s">
        <v>236</v>
      </c>
      <c r="C118" s="88" t="s">
        <v>237</v>
      </c>
      <c r="D118" s="89">
        <v>3</v>
      </c>
      <c r="E118" s="90">
        <f>F4</f>
        <v>569300.09000000008</v>
      </c>
      <c r="F118" s="91">
        <f>D118*E118</f>
        <v>1707900.2700000003</v>
      </c>
    </row>
    <row r="119" spans="1:6" ht="15.75" customHeight="1" x14ac:dyDescent="0.2"/>
    <row r="120" spans="1:6" ht="15.75" customHeight="1" x14ac:dyDescent="0.2"/>
    <row r="121" spans="1:6" ht="15.75" customHeight="1" x14ac:dyDescent="0.2"/>
    <row r="122" spans="1:6" ht="15.75" customHeight="1" x14ac:dyDescent="0.2"/>
    <row r="123" spans="1:6" ht="15.75" customHeight="1" x14ac:dyDescent="0.2"/>
    <row r="124" spans="1:6" ht="15.75" customHeight="1" x14ac:dyDescent="0.2"/>
    <row r="125" spans="1:6" ht="15.75" customHeight="1" x14ac:dyDescent="0.2"/>
    <row r="126" spans="1:6" ht="15.75" customHeight="1" x14ac:dyDescent="0.2"/>
    <row r="127" spans="1:6" ht="15.75" customHeight="1" x14ac:dyDescent="0.2"/>
    <row r="128" spans="1:6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</sheetData>
  <mergeCells count="2">
    <mergeCell ref="A2:F2"/>
    <mergeCell ref="B115:F116"/>
  </mergeCells>
  <pageMargins left="0.70866141732283472" right="0.70866141732283472" top="0.94488188976377963" bottom="1.3385826771653544" header="0.31496062992125984" footer="0.31496062992125984"/>
  <pageSetup paperSize="9" orientation="portrait" r:id="rId1"/>
  <headerFooter>
    <oddHeader>&amp;L&amp;G</oddHeader>
    <oddFooter>&amp;LPresupuesto 
TA027-0 Servicio para la gestión del Centro Avanzado de Tratamiento de Agua Bilbao Bizkaia, CATABB. (2027-2029)
&amp;R&amp;P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7902-A716-4066-8060-DC1670C1A3CA}">
  <sheetPr>
    <outlinePr summaryBelow="0" summaryRight="0"/>
  </sheetPr>
  <dimension ref="A1:F154"/>
  <sheetViews>
    <sheetView view="pageBreakPreview" topLeftCell="A53" zoomScaleNormal="90" zoomScaleSheetLayoutView="100" workbookViewId="0">
      <selection activeCell="F119" sqref="F119"/>
    </sheetView>
  </sheetViews>
  <sheetFormatPr baseColWidth="10" defaultColWidth="12.5703125" defaultRowHeight="15" customHeight="1" x14ac:dyDescent="0.2"/>
  <cols>
    <col min="1" max="1" width="7.7109375" customWidth="1"/>
    <col min="2" max="2" width="6.7109375" customWidth="1"/>
    <col min="3" max="3" width="32" style="1" customWidth="1"/>
    <col min="4" max="4" width="10.140625" style="2" bestFit="1" customWidth="1"/>
    <col min="5" max="5" width="14" style="3" bestFit="1" customWidth="1"/>
    <col min="6" max="6" width="16.42578125" style="3" bestFit="1" customWidth="1"/>
  </cols>
  <sheetData>
    <row r="1" spans="1:6" ht="15" customHeight="1" thickBot="1" x14ac:dyDescent="0.25"/>
    <row r="2" spans="1:6" s="4" customFormat="1" ht="27.75" customHeight="1" thickBot="1" x14ac:dyDescent="0.4">
      <c r="A2" s="92" t="s">
        <v>0</v>
      </c>
      <c r="B2" s="93"/>
      <c r="C2" s="93"/>
      <c r="D2" s="93"/>
      <c r="E2" s="93"/>
      <c r="F2" s="94"/>
    </row>
    <row r="3" spans="1:6" ht="15.75" customHeight="1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9" t="s">
        <v>5</v>
      </c>
      <c r="F3" s="10" t="s">
        <v>6</v>
      </c>
    </row>
    <row r="4" spans="1:6" ht="15.75" customHeight="1" thickBot="1" x14ac:dyDescent="0.3">
      <c r="A4" s="11">
        <v>1</v>
      </c>
      <c r="B4" s="12"/>
      <c r="C4" s="13" t="s">
        <v>7</v>
      </c>
      <c r="D4" s="14"/>
      <c r="E4" s="15"/>
      <c r="F4" s="16">
        <f>F5+F40+F43+F81+F91+F77</f>
        <v>0</v>
      </c>
    </row>
    <row r="5" spans="1:6" ht="15.75" customHeight="1" thickBot="1" x14ac:dyDescent="0.3">
      <c r="A5" s="17" t="s">
        <v>8</v>
      </c>
      <c r="B5" s="18"/>
      <c r="C5" s="19" t="s">
        <v>9</v>
      </c>
      <c r="D5" s="20"/>
      <c r="E5" s="21"/>
      <c r="F5" s="22">
        <f>F6</f>
        <v>0</v>
      </c>
    </row>
    <row r="6" spans="1:6" ht="15.75" customHeight="1" thickBot="1" x14ac:dyDescent="0.3">
      <c r="A6" s="23" t="s">
        <v>8</v>
      </c>
      <c r="B6" s="24" t="s">
        <v>10</v>
      </c>
      <c r="C6" s="25" t="s">
        <v>11</v>
      </c>
      <c r="D6" s="26">
        <v>365</v>
      </c>
      <c r="E6" s="27"/>
      <c r="F6" s="28">
        <f>ROUND(E6*D6,2)</f>
        <v>0</v>
      </c>
    </row>
    <row r="7" spans="1:6" ht="15.75" hidden="1" customHeight="1" thickBot="1" x14ac:dyDescent="0.3">
      <c r="A7" s="29" t="s">
        <v>12</v>
      </c>
      <c r="B7" s="18"/>
      <c r="C7" s="19" t="s">
        <v>13</v>
      </c>
      <c r="D7" s="30"/>
      <c r="E7" s="31"/>
      <c r="F7" s="32">
        <f>SUM(F8:F13)</f>
        <v>282107.16000000003</v>
      </c>
    </row>
    <row r="8" spans="1:6" ht="15.75" hidden="1" customHeight="1" thickBot="1" x14ac:dyDescent="0.3">
      <c r="A8" s="12" t="s">
        <v>14</v>
      </c>
      <c r="B8" s="24" t="s">
        <v>15</v>
      </c>
      <c r="C8" s="25" t="s">
        <v>16</v>
      </c>
      <c r="D8" s="33">
        <v>12</v>
      </c>
      <c r="E8" s="27">
        <v>1082.92</v>
      </c>
      <c r="F8" s="34">
        <f>ROUND(E8*D8,2)</f>
        <v>12995.04</v>
      </c>
    </row>
    <row r="9" spans="1:6" ht="15.75" hidden="1" customHeight="1" thickBot="1" x14ac:dyDescent="0.3">
      <c r="A9" s="12" t="s">
        <v>17</v>
      </c>
      <c r="B9" s="24" t="s">
        <v>15</v>
      </c>
      <c r="C9" s="25" t="s">
        <v>18</v>
      </c>
      <c r="D9" s="33">
        <v>12</v>
      </c>
      <c r="E9" s="27">
        <v>2887.84</v>
      </c>
      <c r="F9" s="34">
        <f t="shared" ref="F9:F13" si="0">ROUND(E9*D9,2)</f>
        <v>34654.080000000002</v>
      </c>
    </row>
    <row r="10" spans="1:6" ht="15.75" hidden="1" customHeight="1" thickBot="1" x14ac:dyDescent="0.3">
      <c r="A10" s="12" t="s">
        <v>19</v>
      </c>
      <c r="B10" s="24" t="s">
        <v>15</v>
      </c>
      <c r="C10" s="25" t="s">
        <v>20</v>
      </c>
      <c r="D10" s="33">
        <v>12</v>
      </c>
      <c r="E10" s="27">
        <v>5615.25</v>
      </c>
      <c r="F10" s="34">
        <f t="shared" si="0"/>
        <v>67383</v>
      </c>
    </row>
    <row r="11" spans="1:6" ht="15.75" hidden="1" customHeight="1" thickBot="1" x14ac:dyDescent="0.3">
      <c r="A11" s="12" t="s">
        <v>21</v>
      </c>
      <c r="B11" s="24" t="s">
        <v>15</v>
      </c>
      <c r="C11" s="25" t="s">
        <v>22</v>
      </c>
      <c r="D11" s="33">
        <v>12</v>
      </c>
      <c r="E11" s="27">
        <v>5534.23</v>
      </c>
      <c r="F11" s="34">
        <f t="shared" si="0"/>
        <v>66410.759999999995</v>
      </c>
    </row>
    <row r="12" spans="1:6" ht="15.75" hidden="1" customHeight="1" thickBot="1" x14ac:dyDescent="0.3">
      <c r="A12" s="12" t="s">
        <v>23</v>
      </c>
      <c r="B12" s="24" t="s">
        <v>15</v>
      </c>
      <c r="C12" s="25" t="s">
        <v>24</v>
      </c>
      <c r="D12" s="33">
        <v>12</v>
      </c>
      <c r="E12" s="27">
        <v>5615.25</v>
      </c>
      <c r="F12" s="34">
        <f t="shared" si="0"/>
        <v>67383</v>
      </c>
    </row>
    <row r="13" spans="1:6" ht="15.75" hidden="1" customHeight="1" thickBot="1" x14ac:dyDescent="0.3">
      <c r="A13" s="12" t="s">
        <v>25</v>
      </c>
      <c r="B13" s="24" t="s">
        <v>15</v>
      </c>
      <c r="C13" s="25" t="s">
        <v>26</v>
      </c>
      <c r="D13" s="33">
        <v>12</v>
      </c>
      <c r="E13" s="27">
        <v>2773.44</v>
      </c>
      <c r="F13" s="34">
        <f t="shared" si="0"/>
        <v>33281.279999999999</v>
      </c>
    </row>
    <row r="14" spans="1:6" ht="15.75" hidden="1" customHeight="1" thickBot="1" x14ac:dyDescent="0.3">
      <c r="A14" s="29" t="s">
        <v>27</v>
      </c>
      <c r="B14" s="18"/>
      <c r="C14" s="19" t="s">
        <v>28</v>
      </c>
      <c r="D14" s="35"/>
      <c r="E14" s="36"/>
      <c r="F14" s="32">
        <f>SUM(F15:F30)</f>
        <v>92615.48</v>
      </c>
    </row>
    <row r="15" spans="1:6" ht="15.75" hidden="1" customHeight="1" thickBot="1" x14ac:dyDescent="0.3">
      <c r="A15" s="37" t="s">
        <v>29</v>
      </c>
      <c r="B15" s="24" t="s">
        <v>30</v>
      </c>
      <c r="C15" s="25" t="s">
        <v>31</v>
      </c>
      <c r="D15" s="33">
        <v>1</v>
      </c>
      <c r="E15" s="27">
        <v>2399.54</v>
      </c>
      <c r="F15" s="34">
        <f>ROUND(E15*D15,2)</f>
        <v>2399.54</v>
      </c>
    </row>
    <row r="16" spans="1:6" ht="15.75" hidden="1" customHeight="1" thickBot="1" x14ac:dyDescent="0.3">
      <c r="A16" s="37" t="s">
        <v>32</v>
      </c>
      <c r="B16" s="24" t="s">
        <v>30</v>
      </c>
      <c r="C16" s="25" t="s">
        <v>33</v>
      </c>
      <c r="D16" s="33">
        <v>1</v>
      </c>
      <c r="E16" s="27">
        <v>17174.8</v>
      </c>
      <c r="F16" s="34">
        <f t="shared" ref="F16:F79" si="1">ROUND(E16*D16,2)</f>
        <v>17174.8</v>
      </c>
    </row>
    <row r="17" spans="1:6" ht="15.75" hidden="1" customHeight="1" thickBot="1" x14ac:dyDescent="0.3">
      <c r="A17" s="37" t="s">
        <v>34</v>
      </c>
      <c r="B17" s="24" t="s">
        <v>30</v>
      </c>
      <c r="C17" s="25" t="s">
        <v>35</v>
      </c>
      <c r="D17" s="33">
        <v>1</v>
      </c>
      <c r="E17" s="27">
        <v>29081.35</v>
      </c>
      <c r="F17" s="34">
        <f t="shared" si="1"/>
        <v>29081.35</v>
      </c>
    </row>
    <row r="18" spans="1:6" ht="15.75" hidden="1" customHeight="1" thickBot="1" x14ac:dyDescent="0.3">
      <c r="A18" s="37" t="s">
        <v>36</v>
      </c>
      <c r="B18" s="24" t="s">
        <v>30</v>
      </c>
      <c r="C18" s="25" t="s">
        <v>37</v>
      </c>
      <c r="D18" s="33">
        <v>1</v>
      </c>
      <c r="E18" s="27">
        <v>4419.91</v>
      </c>
      <c r="F18" s="34">
        <f t="shared" si="1"/>
        <v>4419.91</v>
      </c>
    </row>
    <row r="19" spans="1:6" ht="15.75" hidden="1" customHeight="1" thickBot="1" x14ac:dyDescent="0.3">
      <c r="A19" s="37" t="s">
        <v>38</v>
      </c>
      <c r="B19" s="24" t="s">
        <v>30</v>
      </c>
      <c r="C19" s="25" t="s">
        <v>39</v>
      </c>
      <c r="D19" s="33">
        <v>1</v>
      </c>
      <c r="E19" s="27">
        <v>8159.75</v>
      </c>
      <c r="F19" s="34">
        <f t="shared" si="1"/>
        <v>8159.75</v>
      </c>
    </row>
    <row r="20" spans="1:6" ht="15.75" hidden="1" customHeight="1" thickBot="1" x14ac:dyDescent="0.3">
      <c r="A20" s="37" t="s">
        <v>40</v>
      </c>
      <c r="B20" s="24" t="s">
        <v>30</v>
      </c>
      <c r="C20" s="25" t="s">
        <v>41</v>
      </c>
      <c r="D20" s="33">
        <v>1</v>
      </c>
      <c r="E20" s="27">
        <v>1599.69</v>
      </c>
      <c r="F20" s="34">
        <f t="shared" si="1"/>
        <v>1599.69</v>
      </c>
    </row>
    <row r="21" spans="1:6" ht="15.75" hidden="1" customHeight="1" thickBot="1" x14ac:dyDescent="0.3">
      <c r="A21" s="37" t="s">
        <v>42</v>
      </c>
      <c r="B21" s="24" t="s">
        <v>30</v>
      </c>
      <c r="C21" s="25" t="s">
        <v>43</v>
      </c>
      <c r="D21" s="33">
        <v>1</v>
      </c>
      <c r="E21" s="27">
        <v>7419.15</v>
      </c>
      <c r="F21" s="34">
        <f t="shared" si="1"/>
        <v>7419.15</v>
      </c>
    </row>
    <row r="22" spans="1:6" ht="15.75" hidden="1" customHeight="1" thickBot="1" x14ac:dyDescent="0.3">
      <c r="A22" s="37" t="s">
        <v>44</v>
      </c>
      <c r="B22" s="24" t="s">
        <v>30</v>
      </c>
      <c r="C22" s="25" t="s">
        <v>45</v>
      </c>
      <c r="D22" s="33">
        <v>1</v>
      </c>
      <c r="E22" s="38"/>
      <c r="F22" s="34">
        <f t="shared" si="1"/>
        <v>0</v>
      </c>
    </row>
    <row r="23" spans="1:6" ht="15.75" hidden="1" customHeight="1" thickBot="1" x14ac:dyDescent="0.3">
      <c r="A23" s="37" t="s">
        <v>46</v>
      </c>
      <c r="B23" s="24" t="s">
        <v>30</v>
      </c>
      <c r="C23" s="25" t="s">
        <v>47</v>
      </c>
      <c r="D23" s="33">
        <v>3</v>
      </c>
      <c r="E23" s="27">
        <v>1014.9999999999999</v>
      </c>
      <c r="F23" s="34">
        <f t="shared" si="1"/>
        <v>3045</v>
      </c>
    </row>
    <row r="24" spans="1:6" ht="15.75" hidden="1" customHeight="1" thickBot="1" x14ac:dyDescent="0.3">
      <c r="A24" s="37" t="s">
        <v>48</v>
      </c>
      <c r="B24" s="24" t="s">
        <v>30</v>
      </c>
      <c r="C24" s="25" t="s">
        <v>49</v>
      </c>
      <c r="D24" s="33">
        <v>1</v>
      </c>
      <c r="E24" s="27">
        <v>2374.4</v>
      </c>
      <c r="F24" s="34">
        <f t="shared" si="1"/>
        <v>2374.4</v>
      </c>
    </row>
    <row r="25" spans="1:6" ht="15.75" hidden="1" customHeight="1" thickBot="1" x14ac:dyDescent="0.3">
      <c r="A25" s="37" t="s">
        <v>50</v>
      </c>
      <c r="B25" s="24" t="s">
        <v>30</v>
      </c>
      <c r="C25" s="25" t="s">
        <v>51</v>
      </c>
      <c r="D25" s="33">
        <v>1</v>
      </c>
      <c r="E25" s="27">
        <v>1920</v>
      </c>
      <c r="F25" s="34">
        <f t="shared" si="1"/>
        <v>1920</v>
      </c>
    </row>
    <row r="26" spans="1:6" ht="15.75" hidden="1" customHeight="1" thickBot="1" x14ac:dyDescent="0.3">
      <c r="A26" s="37" t="s">
        <v>52</v>
      </c>
      <c r="B26" s="24" t="s">
        <v>30</v>
      </c>
      <c r="C26" s="25" t="s">
        <v>53</v>
      </c>
      <c r="D26" s="33">
        <v>1</v>
      </c>
      <c r="E26" s="27">
        <v>3199.39</v>
      </c>
      <c r="F26" s="34">
        <f t="shared" si="1"/>
        <v>3199.39</v>
      </c>
    </row>
    <row r="27" spans="1:6" ht="15.75" hidden="1" customHeight="1" thickBot="1" x14ac:dyDescent="0.3">
      <c r="A27" s="37" t="s">
        <v>54</v>
      </c>
      <c r="B27" s="24" t="s">
        <v>30</v>
      </c>
      <c r="C27" s="25" t="s">
        <v>55</v>
      </c>
      <c r="D27" s="33">
        <v>2</v>
      </c>
      <c r="E27" s="27">
        <v>2000</v>
      </c>
      <c r="F27" s="34">
        <f t="shared" si="1"/>
        <v>4000</v>
      </c>
    </row>
    <row r="28" spans="1:6" s="40" customFormat="1" ht="15.75" hidden="1" customHeight="1" thickBot="1" x14ac:dyDescent="0.3">
      <c r="A28" s="37" t="s">
        <v>56</v>
      </c>
      <c r="B28" s="39"/>
      <c r="C28" s="25" t="s">
        <v>57</v>
      </c>
      <c r="D28" s="33">
        <v>1</v>
      </c>
      <c r="E28" s="27">
        <v>3000</v>
      </c>
      <c r="F28" s="34">
        <f t="shared" si="1"/>
        <v>3000</v>
      </c>
    </row>
    <row r="29" spans="1:6" ht="15.75" hidden="1" customHeight="1" thickBot="1" x14ac:dyDescent="0.3">
      <c r="A29" s="37" t="s">
        <v>58</v>
      </c>
      <c r="B29" s="24" t="s">
        <v>30</v>
      </c>
      <c r="C29" s="25" t="s">
        <v>59</v>
      </c>
      <c r="D29" s="33">
        <v>1</v>
      </c>
      <c r="E29" s="27">
        <v>2512.5</v>
      </c>
      <c r="F29" s="34">
        <f t="shared" si="1"/>
        <v>2512.5</v>
      </c>
    </row>
    <row r="30" spans="1:6" ht="15.75" hidden="1" customHeight="1" thickBot="1" x14ac:dyDescent="0.3">
      <c r="A30" s="37" t="s">
        <v>60</v>
      </c>
      <c r="B30" s="24" t="s">
        <v>61</v>
      </c>
      <c r="C30" s="25" t="s">
        <v>62</v>
      </c>
      <c r="D30" s="33">
        <v>12</v>
      </c>
      <c r="E30" s="41">
        <v>192.5</v>
      </c>
      <c r="F30" s="34">
        <f t="shared" si="1"/>
        <v>2310</v>
      </c>
    </row>
    <row r="31" spans="1:6" ht="15.75" hidden="1" customHeight="1" thickBot="1" x14ac:dyDescent="0.3">
      <c r="A31" s="29" t="s">
        <v>63</v>
      </c>
      <c r="B31" s="20" t="s">
        <v>64</v>
      </c>
      <c r="C31" s="19" t="s">
        <v>65</v>
      </c>
      <c r="D31" s="20"/>
      <c r="E31" s="21"/>
      <c r="F31" s="32">
        <f>SUM(F32:F39)</f>
        <v>8884</v>
      </c>
    </row>
    <row r="32" spans="1:6" ht="15.75" hidden="1" customHeight="1" thickBot="1" x14ac:dyDescent="0.3">
      <c r="A32" s="42" t="s">
        <v>66</v>
      </c>
      <c r="B32" s="24" t="s">
        <v>15</v>
      </c>
      <c r="C32" s="25" t="s">
        <v>67</v>
      </c>
      <c r="D32" s="33">
        <v>12</v>
      </c>
      <c r="E32" s="27">
        <v>80</v>
      </c>
      <c r="F32" s="34">
        <f t="shared" si="1"/>
        <v>960</v>
      </c>
    </row>
    <row r="33" spans="1:6" ht="15.75" hidden="1" customHeight="1" thickBot="1" x14ac:dyDescent="0.3">
      <c r="A33" s="42" t="s">
        <v>68</v>
      </c>
      <c r="B33" s="24" t="s">
        <v>15</v>
      </c>
      <c r="C33" s="25" t="s">
        <v>69</v>
      </c>
      <c r="D33" s="33">
        <v>12</v>
      </c>
      <c r="E33" s="27">
        <v>132</v>
      </c>
      <c r="F33" s="34">
        <f t="shared" si="1"/>
        <v>1584</v>
      </c>
    </row>
    <row r="34" spans="1:6" ht="15.75" hidden="1" customHeight="1" thickBot="1" x14ac:dyDescent="0.3">
      <c r="A34" s="42" t="s">
        <v>70</v>
      </c>
      <c r="B34" s="24" t="s">
        <v>30</v>
      </c>
      <c r="C34" s="25" t="s">
        <v>71</v>
      </c>
      <c r="D34" s="33">
        <v>4</v>
      </c>
      <c r="E34" s="27">
        <v>150</v>
      </c>
      <c r="F34" s="34">
        <f t="shared" si="1"/>
        <v>600</v>
      </c>
    </row>
    <row r="35" spans="1:6" ht="15.75" hidden="1" customHeight="1" thickBot="1" x14ac:dyDescent="0.3">
      <c r="A35" s="42" t="s">
        <v>72</v>
      </c>
      <c r="B35" s="24" t="s">
        <v>30</v>
      </c>
      <c r="C35" s="25" t="s">
        <v>73</v>
      </c>
      <c r="D35" s="33">
        <v>1</v>
      </c>
      <c r="E35" s="27">
        <v>120</v>
      </c>
      <c r="F35" s="34">
        <f t="shared" si="1"/>
        <v>120</v>
      </c>
    </row>
    <row r="36" spans="1:6" ht="15.75" hidden="1" customHeight="1" thickBot="1" x14ac:dyDescent="0.3">
      <c r="A36" s="42" t="s">
        <v>74</v>
      </c>
      <c r="B36" s="24" t="s">
        <v>30</v>
      </c>
      <c r="C36" s="25" t="s">
        <v>75</v>
      </c>
      <c r="D36" s="33">
        <v>1</v>
      </c>
      <c r="E36" s="27">
        <v>3000</v>
      </c>
      <c r="F36" s="34">
        <f t="shared" si="1"/>
        <v>3000</v>
      </c>
    </row>
    <row r="37" spans="1:6" ht="15.75" hidden="1" customHeight="1" thickBot="1" x14ac:dyDescent="0.3">
      <c r="A37" s="42" t="s">
        <v>76</v>
      </c>
      <c r="B37" s="24" t="s">
        <v>30</v>
      </c>
      <c r="C37" s="25" t="s">
        <v>77</v>
      </c>
      <c r="D37" s="33">
        <v>1</v>
      </c>
      <c r="E37" s="27">
        <v>300</v>
      </c>
      <c r="F37" s="34">
        <f t="shared" si="1"/>
        <v>300</v>
      </c>
    </row>
    <row r="38" spans="1:6" ht="15.75" hidden="1" customHeight="1" thickBot="1" x14ac:dyDescent="0.3">
      <c r="A38" s="42" t="s">
        <v>78</v>
      </c>
      <c r="B38" s="43" t="s">
        <v>30</v>
      </c>
      <c r="C38" s="25" t="s">
        <v>79</v>
      </c>
      <c r="D38" s="44">
        <v>12</v>
      </c>
      <c r="E38" s="45">
        <v>150</v>
      </c>
      <c r="F38" s="34">
        <f t="shared" si="1"/>
        <v>1800</v>
      </c>
    </row>
    <row r="39" spans="1:6" ht="15.75" hidden="1" customHeight="1" thickBot="1" x14ac:dyDescent="0.3">
      <c r="A39" s="42" t="s">
        <v>80</v>
      </c>
      <c r="B39" s="6" t="s">
        <v>30</v>
      </c>
      <c r="C39" s="25" t="s">
        <v>81</v>
      </c>
      <c r="D39" s="8">
        <v>4</v>
      </c>
      <c r="E39" s="9">
        <v>130</v>
      </c>
      <c r="F39" s="34">
        <f t="shared" si="1"/>
        <v>520</v>
      </c>
    </row>
    <row r="40" spans="1:6" ht="15.75" customHeight="1" thickBot="1" x14ac:dyDescent="0.3">
      <c r="A40" s="29" t="s">
        <v>82</v>
      </c>
      <c r="B40" s="18"/>
      <c r="C40" s="19" t="s">
        <v>83</v>
      </c>
      <c r="D40" s="46"/>
      <c r="E40" s="47"/>
      <c r="F40" s="48">
        <f>SUM(F41:F42)</f>
        <v>0</v>
      </c>
    </row>
    <row r="41" spans="1:6" ht="15.75" customHeight="1" thickBot="1" x14ac:dyDescent="0.3">
      <c r="A41" s="42" t="s">
        <v>84</v>
      </c>
      <c r="B41" s="24" t="s">
        <v>15</v>
      </c>
      <c r="C41" s="25" t="s">
        <v>85</v>
      </c>
      <c r="D41" s="33">
        <v>12</v>
      </c>
      <c r="E41" s="27"/>
      <c r="F41" s="34">
        <f t="shared" si="1"/>
        <v>0</v>
      </c>
    </row>
    <row r="42" spans="1:6" ht="15.75" customHeight="1" thickBot="1" x14ac:dyDescent="0.3">
      <c r="A42" s="42" t="s">
        <v>86</v>
      </c>
      <c r="B42" s="24" t="s">
        <v>15</v>
      </c>
      <c r="C42" s="25" t="s">
        <v>87</v>
      </c>
      <c r="D42" s="33">
        <v>36</v>
      </c>
      <c r="E42" s="27"/>
      <c r="F42" s="34">
        <f t="shared" si="1"/>
        <v>0</v>
      </c>
    </row>
    <row r="43" spans="1:6" ht="15.75" customHeight="1" thickBot="1" x14ac:dyDescent="0.3">
      <c r="A43" s="29" t="s">
        <v>88</v>
      </c>
      <c r="B43" s="18"/>
      <c r="C43" s="19" t="s">
        <v>89</v>
      </c>
      <c r="D43" s="20"/>
      <c r="E43" s="21"/>
      <c r="F43" s="49">
        <f>SUM(F44:F76)</f>
        <v>0</v>
      </c>
    </row>
    <row r="44" spans="1:6" ht="15.75" customHeight="1" thickBot="1" x14ac:dyDescent="0.3">
      <c r="A44" s="42" t="s">
        <v>90</v>
      </c>
      <c r="B44" s="24" t="s">
        <v>30</v>
      </c>
      <c r="C44" s="25" t="s">
        <v>91</v>
      </c>
      <c r="D44" s="50">
        <v>10</v>
      </c>
      <c r="E44" s="27"/>
      <c r="F44" s="34">
        <f t="shared" si="1"/>
        <v>0</v>
      </c>
    </row>
    <row r="45" spans="1:6" ht="15.75" customHeight="1" thickBot="1" x14ac:dyDescent="0.3">
      <c r="A45" s="42" t="s">
        <v>92</v>
      </c>
      <c r="B45" s="24" t="s">
        <v>30</v>
      </c>
      <c r="C45" s="25" t="s">
        <v>93</v>
      </c>
      <c r="D45" s="50">
        <v>1</v>
      </c>
      <c r="E45" s="27"/>
      <c r="F45" s="34">
        <f t="shared" si="1"/>
        <v>0</v>
      </c>
    </row>
    <row r="46" spans="1:6" ht="15.75" customHeight="1" thickBot="1" x14ac:dyDescent="0.3">
      <c r="A46" s="42" t="s">
        <v>94</v>
      </c>
      <c r="B46" s="24" t="s">
        <v>30</v>
      </c>
      <c r="C46" s="25" t="s">
        <v>95</v>
      </c>
      <c r="D46" s="50">
        <v>2</v>
      </c>
      <c r="E46" s="27"/>
      <c r="F46" s="34">
        <f t="shared" si="1"/>
        <v>0</v>
      </c>
    </row>
    <row r="47" spans="1:6" ht="15.75" customHeight="1" thickBot="1" x14ac:dyDescent="0.3">
      <c r="A47" s="42" t="s">
        <v>96</v>
      </c>
      <c r="B47" s="24" t="s">
        <v>30</v>
      </c>
      <c r="C47" s="25" t="s">
        <v>97</v>
      </c>
      <c r="D47" s="50">
        <v>1</v>
      </c>
      <c r="E47" s="27"/>
      <c r="F47" s="34">
        <f t="shared" si="1"/>
        <v>0</v>
      </c>
    </row>
    <row r="48" spans="1:6" ht="15.75" customHeight="1" thickBot="1" x14ac:dyDescent="0.3">
      <c r="A48" s="42" t="s">
        <v>98</v>
      </c>
      <c r="B48" s="24" t="s">
        <v>30</v>
      </c>
      <c r="C48" s="25" t="s">
        <v>99</v>
      </c>
      <c r="D48" s="50">
        <v>1</v>
      </c>
      <c r="E48" s="27"/>
      <c r="F48" s="34">
        <f t="shared" si="1"/>
        <v>0</v>
      </c>
    </row>
    <row r="49" spans="1:6" ht="15.75" customHeight="1" thickBot="1" x14ac:dyDescent="0.3">
      <c r="A49" s="42" t="s">
        <v>100</v>
      </c>
      <c r="B49" s="24" t="s">
        <v>30</v>
      </c>
      <c r="C49" s="25" t="s">
        <v>101</v>
      </c>
      <c r="D49" s="50">
        <v>2</v>
      </c>
      <c r="E49" s="27"/>
      <c r="F49" s="34">
        <f t="shared" si="1"/>
        <v>0</v>
      </c>
    </row>
    <row r="50" spans="1:6" ht="15.75" customHeight="1" thickBot="1" x14ac:dyDescent="0.3">
      <c r="A50" s="42" t="s">
        <v>102</v>
      </c>
      <c r="B50" s="24" t="s">
        <v>30</v>
      </c>
      <c r="C50" s="25" t="s">
        <v>103</v>
      </c>
      <c r="D50" s="50">
        <v>1</v>
      </c>
      <c r="E50" s="27"/>
      <c r="F50" s="34">
        <f t="shared" si="1"/>
        <v>0</v>
      </c>
    </row>
    <row r="51" spans="1:6" ht="15.75" customHeight="1" thickBot="1" x14ac:dyDescent="0.3">
      <c r="A51" s="42" t="s">
        <v>104</v>
      </c>
      <c r="B51" s="24" t="s">
        <v>30</v>
      </c>
      <c r="C51" s="25" t="s">
        <v>105</v>
      </c>
      <c r="D51" s="50">
        <v>2</v>
      </c>
      <c r="E51" s="27"/>
      <c r="F51" s="34">
        <f t="shared" si="1"/>
        <v>0</v>
      </c>
    </row>
    <row r="52" spans="1:6" ht="15.75" customHeight="1" thickBot="1" x14ac:dyDescent="0.3">
      <c r="A52" s="37" t="s">
        <v>106</v>
      </c>
      <c r="B52" s="24" t="s">
        <v>30</v>
      </c>
      <c r="C52" s="25" t="s">
        <v>107</v>
      </c>
      <c r="D52" s="50">
        <v>10</v>
      </c>
      <c r="E52" s="27"/>
      <c r="F52" s="34">
        <f t="shared" si="1"/>
        <v>0</v>
      </c>
    </row>
    <row r="53" spans="1:6" ht="15.75" customHeight="1" thickBot="1" x14ac:dyDescent="0.3">
      <c r="A53" s="37" t="s">
        <v>108</v>
      </c>
      <c r="B53" s="24" t="s">
        <v>30</v>
      </c>
      <c r="C53" s="51" t="s">
        <v>109</v>
      </c>
      <c r="D53" s="50">
        <v>2</v>
      </c>
      <c r="E53" s="27"/>
      <c r="F53" s="34">
        <f t="shared" si="1"/>
        <v>0</v>
      </c>
    </row>
    <row r="54" spans="1:6" ht="15.75" customHeight="1" thickBot="1" x14ac:dyDescent="0.3">
      <c r="A54" s="37" t="s">
        <v>110</v>
      </c>
      <c r="B54" s="24" t="s">
        <v>30</v>
      </c>
      <c r="C54" s="51" t="s">
        <v>111</v>
      </c>
      <c r="D54" s="50">
        <v>2</v>
      </c>
      <c r="E54" s="27"/>
      <c r="F54" s="34">
        <f t="shared" si="1"/>
        <v>0</v>
      </c>
    </row>
    <row r="55" spans="1:6" ht="15.75" customHeight="1" thickBot="1" x14ac:dyDescent="0.3">
      <c r="A55" s="37" t="s">
        <v>112</v>
      </c>
      <c r="B55" s="24" t="s">
        <v>30</v>
      </c>
      <c r="C55" s="51" t="s">
        <v>113</v>
      </c>
      <c r="D55" s="50">
        <v>2</v>
      </c>
      <c r="E55" s="27"/>
      <c r="F55" s="34">
        <f t="shared" si="1"/>
        <v>0</v>
      </c>
    </row>
    <row r="56" spans="1:6" ht="15.75" customHeight="1" thickBot="1" x14ac:dyDescent="0.3">
      <c r="A56" s="37" t="s">
        <v>114</v>
      </c>
      <c r="B56" s="24" t="s">
        <v>30</v>
      </c>
      <c r="C56" s="51" t="s">
        <v>115</v>
      </c>
      <c r="D56" s="50">
        <v>2</v>
      </c>
      <c r="E56" s="27"/>
      <c r="F56" s="34">
        <f t="shared" si="1"/>
        <v>0</v>
      </c>
    </row>
    <row r="57" spans="1:6" ht="15.75" customHeight="1" thickBot="1" x14ac:dyDescent="0.3">
      <c r="A57" s="37" t="s">
        <v>116</v>
      </c>
      <c r="B57" s="24" t="s">
        <v>30</v>
      </c>
      <c r="C57" s="51" t="s">
        <v>117</v>
      </c>
      <c r="D57" s="50">
        <v>2</v>
      </c>
      <c r="E57" s="27"/>
      <c r="F57" s="34">
        <f t="shared" si="1"/>
        <v>0</v>
      </c>
    </row>
    <row r="58" spans="1:6" ht="15.75" customHeight="1" thickBot="1" x14ac:dyDescent="0.3">
      <c r="A58" s="37" t="s">
        <v>118</v>
      </c>
      <c r="B58" s="24" t="s">
        <v>30</v>
      </c>
      <c r="C58" s="51" t="s">
        <v>119</v>
      </c>
      <c r="D58" s="50">
        <v>1</v>
      </c>
      <c r="E58" s="27"/>
      <c r="F58" s="34">
        <f t="shared" si="1"/>
        <v>0</v>
      </c>
    </row>
    <row r="59" spans="1:6" ht="15.75" customHeight="1" thickBot="1" x14ac:dyDescent="0.3">
      <c r="A59" s="37" t="s">
        <v>120</v>
      </c>
      <c r="B59" s="24" t="s">
        <v>30</v>
      </c>
      <c r="C59" s="51" t="s">
        <v>121</v>
      </c>
      <c r="D59" s="50">
        <v>1</v>
      </c>
      <c r="E59" s="27"/>
      <c r="F59" s="34">
        <f t="shared" si="1"/>
        <v>0</v>
      </c>
    </row>
    <row r="60" spans="1:6" ht="15.75" customHeight="1" thickBot="1" x14ac:dyDescent="0.3">
      <c r="A60" s="37" t="s">
        <v>122</v>
      </c>
      <c r="B60" s="24" t="s">
        <v>30</v>
      </c>
      <c r="C60" s="51" t="s">
        <v>123</v>
      </c>
      <c r="D60" s="50">
        <v>18</v>
      </c>
      <c r="E60" s="27"/>
      <c r="F60" s="34">
        <f t="shared" si="1"/>
        <v>0</v>
      </c>
    </row>
    <row r="61" spans="1:6" ht="15.75" customHeight="1" thickBot="1" x14ac:dyDescent="0.3">
      <c r="A61" s="37" t="s">
        <v>124</v>
      </c>
      <c r="B61" s="24" t="s">
        <v>30</v>
      </c>
      <c r="C61" s="51" t="s">
        <v>125</v>
      </c>
      <c r="D61" s="50">
        <v>10</v>
      </c>
      <c r="E61" s="27"/>
      <c r="F61" s="34">
        <f t="shared" si="1"/>
        <v>0</v>
      </c>
    </row>
    <row r="62" spans="1:6" ht="15.75" customHeight="1" thickBot="1" x14ac:dyDescent="0.3">
      <c r="A62" s="37" t="s">
        <v>126</v>
      </c>
      <c r="B62" s="24" t="s">
        <v>30</v>
      </c>
      <c r="C62" s="51" t="s">
        <v>127</v>
      </c>
      <c r="D62" s="50">
        <v>8</v>
      </c>
      <c r="E62" s="27"/>
      <c r="F62" s="34">
        <f t="shared" si="1"/>
        <v>0</v>
      </c>
    </row>
    <row r="63" spans="1:6" ht="29.25" customHeight="1" thickBot="1" x14ac:dyDescent="0.3">
      <c r="A63" s="37" t="s">
        <v>128</v>
      </c>
      <c r="B63" s="24" t="s">
        <v>30</v>
      </c>
      <c r="C63" s="51" t="s">
        <v>129</v>
      </c>
      <c r="D63" s="50">
        <v>6</v>
      </c>
      <c r="E63" s="27"/>
      <c r="F63" s="34">
        <f t="shared" si="1"/>
        <v>0</v>
      </c>
    </row>
    <row r="64" spans="1:6" ht="15.75" customHeight="1" thickBot="1" x14ac:dyDescent="0.3">
      <c r="A64" s="37" t="s">
        <v>130</v>
      </c>
      <c r="B64" s="24" t="s">
        <v>30</v>
      </c>
      <c r="C64" s="51" t="s">
        <v>131</v>
      </c>
      <c r="D64" s="50">
        <v>6</v>
      </c>
      <c r="E64" s="27"/>
      <c r="F64" s="34">
        <f t="shared" si="1"/>
        <v>0</v>
      </c>
    </row>
    <row r="65" spans="1:6" ht="15.75" customHeight="1" thickBot="1" x14ac:dyDescent="0.3">
      <c r="A65" s="37" t="s">
        <v>132</v>
      </c>
      <c r="B65" s="24" t="s">
        <v>30</v>
      </c>
      <c r="C65" s="51" t="s">
        <v>133</v>
      </c>
      <c r="D65" s="50">
        <v>8</v>
      </c>
      <c r="E65" s="27"/>
      <c r="F65" s="34">
        <f t="shared" si="1"/>
        <v>0</v>
      </c>
    </row>
    <row r="66" spans="1:6" ht="15.75" customHeight="1" thickBot="1" x14ac:dyDescent="0.3">
      <c r="A66" s="37" t="s">
        <v>134</v>
      </c>
      <c r="B66" s="24" t="s">
        <v>30</v>
      </c>
      <c r="C66" s="51" t="s">
        <v>135</v>
      </c>
      <c r="D66" s="50">
        <v>3</v>
      </c>
      <c r="E66" s="27"/>
      <c r="F66" s="34">
        <f t="shared" si="1"/>
        <v>0</v>
      </c>
    </row>
    <row r="67" spans="1:6" ht="15.75" customHeight="1" thickBot="1" x14ac:dyDescent="0.3">
      <c r="A67" s="37" t="s">
        <v>136</v>
      </c>
      <c r="B67" s="24" t="s">
        <v>30</v>
      </c>
      <c r="C67" s="51" t="s">
        <v>137</v>
      </c>
      <c r="D67" s="50">
        <v>2</v>
      </c>
      <c r="E67" s="27"/>
      <c r="F67" s="34">
        <f t="shared" si="1"/>
        <v>0</v>
      </c>
    </row>
    <row r="68" spans="1:6" ht="15.75" customHeight="1" thickBot="1" x14ac:dyDescent="0.3">
      <c r="A68" s="37" t="s">
        <v>138</v>
      </c>
      <c r="B68" s="24" t="s">
        <v>30</v>
      </c>
      <c r="C68" s="51" t="s">
        <v>139</v>
      </c>
      <c r="D68" s="52">
        <v>1</v>
      </c>
      <c r="E68" s="27"/>
      <c r="F68" s="34">
        <f t="shared" si="1"/>
        <v>0</v>
      </c>
    </row>
    <row r="69" spans="1:6" ht="15.75" customHeight="1" thickBot="1" x14ac:dyDescent="0.3">
      <c r="A69" s="37" t="s">
        <v>140</v>
      </c>
      <c r="B69" s="24" t="s">
        <v>30</v>
      </c>
      <c r="C69" s="53" t="s">
        <v>141</v>
      </c>
      <c r="D69" s="52">
        <v>4</v>
      </c>
      <c r="E69" s="27"/>
      <c r="F69" s="34">
        <f t="shared" si="1"/>
        <v>0</v>
      </c>
    </row>
    <row r="70" spans="1:6" ht="15.75" customHeight="1" thickBot="1" x14ac:dyDescent="0.3">
      <c r="A70" s="37" t="s">
        <v>142</v>
      </c>
      <c r="B70" s="24" t="s">
        <v>30</v>
      </c>
      <c r="C70" s="53" t="s">
        <v>143</v>
      </c>
      <c r="D70" s="52">
        <v>1</v>
      </c>
      <c r="E70" s="27"/>
      <c r="F70" s="34">
        <f t="shared" si="1"/>
        <v>0</v>
      </c>
    </row>
    <row r="71" spans="1:6" ht="15.75" customHeight="1" thickBot="1" x14ac:dyDescent="0.3">
      <c r="A71" s="37" t="s">
        <v>144</v>
      </c>
      <c r="B71" s="24" t="s">
        <v>30</v>
      </c>
      <c r="C71" s="54" t="s">
        <v>145</v>
      </c>
      <c r="D71" s="52">
        <v>5</v>
      </c>
      <c r="E71" s="27"/>
      <c r="F71" s="34">
        <f t="shared" si="1"/>
        <v>0</v>
      </c>
    </row>
    <row r="72" spans="1:6" ht="15.75" customHeight="1" thickBot="1" x14ac:dyDescent="0.3">
      <c r="A72" s="37" t="s">
        <v>146</v>
      </c>
      <c r="B72" s="24" t="s">
        <v>30</v>
      </c>
      <c r="C72" s="54" t="s">
        <v>147</v>
      </c>
      <c r="D72" s="52">
        <v>5</v>
      </c>
      <c r="E72" s="27"/>
      <c r="F72" s="34">
        <f t="shared" si="1"/>
        <v>0</v>
      </c>
    </row>
    <row r="73" spans="1:6" ht="15.75" customHeight="1" thickBot="1" x14ac:dyDescent="0.3">
      <c r="A73" s="37" t="s">
        <v>148</v>
      </c>
      <c r="B73" s="24" t="s">
        <v>30</v>
      </c>
      <c r="C73" s="54" t="s">
        <v>149</v>
      </c>
      <c r="D73" s="52">
        <v>5</v>
      </c>
      <c r="E73" s="27"/>
      <c r="F73" s="34">
        <f t="shared" si="1"/>
        <v>0</v>
      </c>
    </row>
    <row r="74" spans="1:6" ht="15.75" customHeight="1" thickBot="1" x14ac:dyDescent="0.3">
      <c r="A74" s="37" t="s">
        <v>150</v>
      </c>
      <c r="B74" s="24" t="s">
        <v>30</v>
      </c>
      <c r="C74" s="54" t="s">
        <v>151</v>
      </c>
      <c r="D74" s="52">
        <v>5</v>
      </c>
      <c r="E74" s="27"/>
      <c r="F74" s="34">
        <f t="shared" si="1"/>
        <v>0</v>
      </c>
    </row>
    <row r="75" spans="1:6" ht="15.75" customHeight="1" thickBot="1" x14ac:dyDescent="0.3">
      <c r="A75" s="37" t="s">
        <v>152</v>
      </c>
      <c r="B75" s="24" t="s">
        <v>30</v>
      </c>
      <c r="C75" s="51" t="s">
        <v>153</v>
      </c>
      <c r="D75" s="52">
        <v>10</v>
      </c>
      <c r="E75" s="27"/>
      <c r="F75" s="34">
        <f t="shared" si="1"/>
        <v>0</v>
      </c>
    </row>
    <row r="76" spans="1:6" ht="15.75" customHeight="1" thickBot="1" x14ac:dyDescent="0.3">
      <c r="A76" s="37" t="s">
        <v>154</v>
      </c>
      <c r="B76" s="24" t="s">
        <v>30</v>
      </c>
      <c r="C76" s="51" t="s">
        <v>155</v>
      </c>
      <c r="D76" s="52">
        <v>2</v>
      </c>
      <c r="E76" s="27"/>
      <c r="F76" s="34">
        <f t="shared" si="1"/>
        <v>0</v>
      </c>
    </row>
    <row r="77" spans="1:6" ht="15.75" customHeight="1" thickBot="1" x14ac:dyDescent="0.3">
      <c r="A77" s="29" t="s">
        <v>156</v>
      </c>
      <c r="B77" s="20"/>
      <c r="C77" s="19" t="s">
        <v>157</v>
      </c>
      <c r="D77" s="20"/>
      <c r="E77" s="21"/>
      <c r="F77" s="55">
        <f>SUM(F78:F80)</f>
        <v>0</v>
      </c>
    </row>
    <row r="78" spans="1:6" ht="15.75" customHeight="1" thickBot="1" x14ac:dyDescent="0.3">
      <c r="A78" s="37" t="s">
        <v>158</v>
      </c>
      <c r="B78" s="24" t="s">
        <v>30</v>
      </c>
      <c r="C78" s="25" t="s">
        <v>159</v>
      </c>
      <c r="D78" s="50">
        <v>48</v>
      </c>
      <c r="E78" s="27"/>
      <c r="F78" s="34">
        <f t="shared" si="1"/>
        <v>0</v>
      </c>
    </row>
    <row r="79" spans="1:6" ht="15.75" customHeight="1" thickBot="1" x14ac:dyDescent="0.3">
      <c r="A79" s="37" t="s">
        <v>160</v>
      </c>
      <c r="B79" s="24" t="s">
        <v>30</v>
      </c>
      <c r="C79" s="25" t="s">
        <v>161</v>
      </c>
      <c r="D79" s="50">
        <v>24</v>
      </c>
      <c r="E79" s="27"/>
      <c r="F79" s="34">
        <f t="shared" si="1"/>
        <v>0</v>
      </c>
    </row>
    <row r="80" spans="1:6" ht="15.75" customHeight="1" thickBot="1" x14ac:dyDescent="0.3">
      <c r="A80" s="37" t="s">
        <v>162</v>
      </c>
      <c r="B80" s="24" t="s">
        <v>30</v>
      </c>
      <c r="C80" s="25" t="s">
        <v>163</v>
      </c>
      <c r="D80" s="50">
        <v>24</v>
      </c>
      <c r="E80" s="27"/>
      <c r="F80" s="34">
        <f t="shared" ref="F80" si="2">ROUND(E80*D80,2)</f>
        <v>0</v>
      </c>
    </row>
    <row r="81" spans="1:6" ht="15.75" customHeight="1" thickBot="1" x14ac:dyDescent="0.3">
      <c r="A81" s="29" t="s">
        <v>164</v>
      </c>
      <c r="B81" s="20"/>
      <c r="C81" s="19" t="s">
        <v>165</v>
      </c>
      <c r="D81" s="20"/>
      <c r="E81" s="21"/>
      <c r="F81" s="55">
        <f>SUM(F82:F90)</f>
        <v>0</v>
      </c>
    </row>
    <row r="82" spans="1:6" ht="15.75" customHeight="1" thickBot="1" x14ac:dyDescent="0.3">
      <c r="A82" s="42" t="s">
        <v>166</v>
      </c>
      <c r="B82" s="24" t="s">
        <v>167</v>
      </c>
      <c r="C82" s="25" t="s">
        <v>168</v>
      </c>
      <c r="D82" s="56">
        <v>4000</v>
      </c>
      <c r="E82" s="27"/>
      <c r="F82" s="34">
        <f t="shared" ref="F82:F112" si="3">ROUND(E82*D82,2)</f>
        <v>0</v>
      </c>
    </row>
    <row r="83" spans="1:6" ht="15.75" customHeight="1" thickBot="1" x14ac:dyDescent="0.3">
      <c r="A83" s="42" t="s">
        <v>169</v>
      </c>
      <c r="B83" s="24" t="s">
        <v>167</v>
      </c>
      <c r="C83" s="25" t="s">
        <v>170</v>
      </c>
      <c r="D83" s="56">
        <v>1000</v>
      </c>
      <c r="E83" s="27"/>
      <c r="F83" s="34">
        <f t="shared" si="3"/>
        <v>0</v>
      </c>
    </row>
    <row r="84" spans="1:6" ht="15.75" customHeight="1" thickBot="1" x14ac:dyDescent="0.3">
      <c r="A84" s="42" t="s">
        <v>171</v>
      </c>
      <c r="B84" s="24" t="s">
        <v>167</v>
      </c>
      <c r="C84" s="25" t="s">
        <v>172</v>
      </c>
      <c r="D84" s="56">
        <v>50</v>
      </c>
      <c r="E84" s="27"/>
      <c r="F84" s="34">
        <f t="shared" si="3"/>
        <v>0</v>
      </c>
    </row>
    <row r="85" spans="1:6" ht="15.75" customHeight="1" thickBot="1" x14ac:dyDescent="0.3">
      <c r="A85" s="42" t="s">
        <v>173</v>
      </c>
      <c r="B85" s="24" t="s">
        <v>167</v>
      </c>
      <c r="C85" s="25" t="s">
        <v>174</v>
      </c>
      <c r="D85" s="56">
        <v>150</v>
      </c>
      <c r="E85" s="27"/>
      <c r="F85" s="34">
        <f t="shared" si="3"/>
        <v>0</v>
      </c>
    </row>
    <row r="86" spans="1:6" ht="15.75" customHeight="1" thickBot="1" x14ac:dyDescent="0.3">
      <c r="A86" s="42" t="s">
        <v>175</v>
      </c>
      <c r="B86" s="24" t="s">
        <v>30</v>
      </c>
      <c r="C86" s="25" t="s">
        <v>176</v>
      </c>
      <c r="D86" s="57">
        <v>250</v>
      </c>
      <c r="E86" s="58"/>
      <c r="F86" s="34">
        <f t="shared" si="3"/>
        <v>0</v>
      </c>
    </row>
    <row r="87" spans="1:6" ht="15.75" customHeight="1" thickBot="1" x14ac:dyDescent="0.3">
      <c r="A87" s="42" t="s">
        <v>177</v>
      </c>
      <c r="B87" s="24" t="s">
        <v>167</v>
      </c>
      <c r="C87" s="25" t="s">
        <v>178</v>
      </c>
      <c r="D87" s="57">
        <v>300</v>
      </c>
      <c r="E87" s="59"/>
      <c r="F87" s="34">
        <f t="shared" si="3"/>
        <v>0</v>
      </c>
    </row>
    <row r="88" spans="1:6" ht="15.75" customHeight="1" thickBot="1" x14ac:dyDescent="0.3">
      <c r="A88" s="42" t="s">
        <v>179</v>
      </c>
      <c r="B88" s="24" t="s">
        <v>167</v>
      </c>
      <c r="C88" s="25" t="s">
        <v>180</v>
      </c>
      <c r="D88" s="60">
        <v>300</v>
      </c>
      <c r="E88" s="61"/>
      <c r="F88" s="62">
        <f t="shared" si="3"/>
        <v>0</v>
      </c>
    </row>
    <row r="89" spans="1:6" ht="15.75" customHeight="1" thickBot="1" x14ac:dyDescent="0.3">
      <c r="A89" s="42" t="s">
        <v>181</v>
      </c>
      <c r="B89" s="24" t="s">
        <v>182</v>
      </c>
      <c r="C89" s="25" t="s">
        <v>183</v>
      </c>
      <c r="D89" s="63">
        <v>270</v>
      </c>
      <c r="E89" s="64"/>
      <c r="F89" s="65">
        <f t="shared" si="3"/>
        <v>0</v>
      </c>
    </row>
    <row r="90" spans="1:6" ht="15.75" customHeight="1" thickBot="1" x14ac:dyDescent="0.3">
      <c r="A90" s="42" t="s">
        <v>184</v>
      </c>
      <c r="B90" s="24" t="s">
        <v>182</v>
      </c>
      <c r="C90" s="25" t="s">
        <v>185</v>
      </c>
      <c r="D90" s="66">
        <v>5000</v>
      </c>
      <c r="E90" s="64"/>
      <c r="F90" s="65">
        <f t="shared" si="3"/>
        <v>0</v>
      </c>
    </row>
    <row r="91" spans="1:6" ht="15.75" customHeight="1" thickBot="1" x14ac:dyDescent="0.3">
      <c r="A91" s="29" t="s">
        <v>186</v>
      </c>
      <c r="B91" s="18"/>
      <c r="C91" s="19" t="s">
        <v>187</v>
      </c>
      <c r="D91" s="35"/>
      <c r="E91" s="36"/>
      <c r="F91" s="67">
        <f>SUM(F92:F112)</f>
        <v>0</v>
      </c>
    </row>
    <row r="92" spans="1:6" s="73" customFormat="1" ht="31.5" customHeight="1" thickBot="1" x14ac:dyDescent="0.25">
      <c r="A92" s="68" t="s">
        <v>188</v>
      </c>
      <c r="B92" s="69" t="s">
        <v>189</v>
      </c>
      <c r="C92" s="25" t="s">
        <v>190</v>
      </c>
      <c r="D92" s="70">
        <v>2</v>
      </c>
      <c r="E92" s="71"/>
      <c r="F92" s="72">
        <f t="shared" si="3"/>
        <v>0</v>
      </c>
    </row>
    <row r="93" spans="1:6" s="73" customFormat="1" ht="31.5" customHeight="1" thickBot="1" x14ac:dyDescent="0.25">
      <c r="A93" s="68" t="s">
        <v>191</v>
      </c>
      <c r="B93" s="69" t="s">
        <v>192</v>
      </c>
      <c r="C93" s="25" t="s">
        <v>193</v>
      </c>
      <c r="D93" s="70">
        <v>9</v>
      </c>
      <c r="E93" s="71"/>
      <c r="F93" s="72">
        <f t="shared" si="3"/>
        <v>0</v>
      </c>
    </row>
    <row r="94" spans="1:6" s="73" customFormat="1" ht="31.5" customHeight="1" thickBot="1" x14ac:dyDescent="0.25">
      <c r="A94" s="68" t="s">
        <v>194</v>
      </c>
      <c r="B94" s="69" t="s">
        <v>192</v>
      </c>
      <c r="C94" s="25" t="s">
        <v>195</v>
      </c>
      <c r="D94" s="70">
        <v>30</v>
      </c>
      <c r="E94" s="74"/>
      <c r="F94" s="72">
        <f t="shared" si="3"/>
        <v>0</v>
      </c>
    </row>
    <row r="95" spans="1:6" s="73" customFormat="1" ht="31.5" customHeight="1" thickBot="1" x14ac:dyDescent="0.25">
      <c r="A95" s="68" t="s">
        <v>196</v>
      </c>
      <c r="B95" s="69" t="s">
        <v>182</v>
      </c>
      <c r="C95" s="25" t="s">
        <v>197</v>
      </c>
      <c r="D95" s="70">
        <v>30</v>
      </c>
      <c r="E95" s="71"/>
      <c r="F95" s="72">
        <f t="shared" si="3"/>
        <v>0</v>
      </c>
    </row>
    <row r="96" spans="1:6" s="73" customFormat="1" ht="31.5" customHeight="1" thickBot="1" x14ac:dyDescent="0.25">
      <c r="A96" s="68" t="s">
        <v>198</v>
      </c>
      <c r="B96" s="69" t="s">
        <v>192</v>
      </c>
      <c r="C96" s="25" t="s">
        <v>199</v>
      </c>
      <c r="D96" s="70">
        <v>40</v>
      </c>
      <c r="E96" s="71"/>
      <c r="F96" s="72">
        <f t="shared" si="3"/>
        <v>0</v>
      </c>
    </row>
    <row r="97" spans="1:6" s="73" customFormat="1" ht="31.5" customHeight="1" thickBot="1" x14ac:dyDescent="0.25">
      <c r="A97" s="68" t="s">
        <v>200</v>
      </c>
      <c r="B97" s="69" t="s">
        <v>189</v>
      </c>
      <c r="C97" s="25" t="s">
        <v>201</v>
      </c>
      <c r="D97" s="70">
        <v>60</v>
      </c>
      <c r="E97" s="71"/>
      <c r="F97" s="72">
        <f t="shared" si="3"/>
        <v>0</v>
      </c>
    </row>
    <row r="98" spans="1:6" s="73" customFormat="1" ht="31.5" customHeight="1" thickBot="1" x14ac:dyDescent="0.25">
      <c r="A98" s="68" t="s">
        <v>202</v>
      </c>
      <c r="B98" s="75" t="s">
        <v>192</v>
      </c>
      <c r="C98" s="25" t="s">
        <v>203</v>
      </c>
      <c r="D98" s="70">
        <v>1</v>
      </c>
      <c r="E98" s="71"/>
      <c r="F98" s="72">
        <f t="shared" si="3"/>
        <v>0</v>
      </c>
    </row>
    <row r="99" spans="1:6" s="73" customFormat="1" ht="31.5" customHeight="1" thickBot="1" x14ac:dyDescent="0.25">
      <c r="A99" s="68" t="s">
        <v>204</v>
      </c>
      <c r="B99" s="75" t="s">
        <v>192</v>
      </c>
      <c r="C99" s="25" t="s">
        <v>205</v>
      </c>
      <c r="D99" s="70">
        <v>2</v>
      </c>
      <c r="E99" s="71"/>
      <c r="F99" s="72">
        <f t="shared" si="3"/>
        <v>0</v>
      </c>
    </row>
    <row r="100" spans="1:6" s="73" customFormat="1" ht="19.5" customHeight="1" thickBot="1" x14ac:dyDescent="0.25">
      <c r="A100" s="68" t="s">
        <v>206</v>
      </c>
      <c r="B100" s="75" t="s">
        <v>192</v>
      </c>
      <c r="C100" s="25" t="s">
        <v>207</v>
      </c>
      <c r="D100" s="70">
        <v>10</v>
      </c>
      <c r="E100" s="71"/>
      <c r="F100" s="72">
        <f t="shared" si="3"/>
        <v>0</v>
      </c>
    </row>
    <row r="101" spans="1:6" s="73" customFormat="1" ht="19.5" customHeight="1" thickBot="1" x14ac:dyDescent="0.25">
      <c r="A101" s="68" t="s">
        <v>208</v>
      </c>
      <c r="B101" s="75" t="s">
        <v>192</v>
      </c>
      <c r="C101" s="25" t="s">
        <v>209</v>
      </c>
      <c r="D101" s="70">
        <v>1</v>
      </c>
      <c r="E101" s="71"/>
      <c r="F101" s="72">
        <f t="shared" si="3"/>
        <v>0</v>
      </c>
    </row>
    <row r="102" spans="1:6" s="73" customFormat="1" ht="30.75" thickBot="1" x14ac:dyDescent="0.25">
      <c r="A102" s="68" t="s">
        <v>210</v>
      </c>
      <c r="B102" s="75" t="s">
        <v>192</v>
      </c>
      <c r="C102" s="76" t="s">
        <v>211</v>
      </c>
      <c r="D102" s="70">
        <v>20</v>
      </c>
      <c r="E102" s="71"/>
      <c r="F102" s="72">
        <f t="shared" si="3"/>
        <v>0</v>
      </c>
    </row>
    <row r="103" spans="1:6" s="73" customFormat="1" ht="19.5" customHeight="1" thickBot="1" x14ac:dyDescent="0.25">
      <c r="A103" s="68" t="s">
        <v>212</v>
      </c>
      <c r="B103" s="75" t="s">
        <v>192</v>
      </c>
      <c r="C103" s="76" t="s">
        <v>213</v>
      </c>
      <c r="D103" s="70">
        <v>2</v>
      </c>
      <c r="E103" s="71"/>
      <c r="F103" s="72">
        <f t="shared" si="3"/>
        <v>0</v>
      </c>
    </row>
    <row r="104" spans="1:6" s="73" customFormat="1" ht="31.5" customHeight="1" thickBot="1" x14ac:dyDescent="0.25">
      <c r="A104" s="68" t="s">
        <v>214</v>
      </c>
      <c r="B104" s="69" t="s">
        <v>189</v>
      </c>
      <c r="C104" s="25" t="s">
        <v>215</v>
      </c>
      <c r="D104" s="70">
        <v>97</v>
      </c>
      <c r="E104" s="71"/>
      <c r="F104" s="72">
        <f t="shared" si="3"/>
        <v>0</v>
      </c>
    </row>
    <row r="105" spans="1:6" s="73" customFormat="1" ht="31.5" customHeight="1" thickBot="1" x14ac:dyDescent="0.25">
      <c r="A105" s="68" t="s">
        <v>216</v>
      </c>
      <c r="B105" s="69" t="s">
        <v>189</v>
      </c>
      <c r="C105" s="25" t="s">
        <v>217</v>
      </c>
      <c r="D105" s="70">
        <v>50</v>
      </c>
      <c r="E105" s="71"/>
      <c r="F105" s="72">
        <f t="shared" si="3"/>
        <v>0</v>
      </c>
    </row>
    <row r="106" spans="1:6" s="73" customFormat="1" ht="31.5" customHeight="1" thickBot="1" x14ac:dyDescent="0.25">
      <c r="A106" s="68" t="s">
        <v>218</v>
      </c>
      <c r="B106" s="69" t="s">
        <v>189</v>
      </c>
      <c r="C106" s="25" t="s">
        <v>219</v>
      </c>
      <c r="D106" s="70">
        <v>50</v>
      </c>
      <c r="E106" s="71"/>
      <c r="F106" s="72">
        <f t="shared" si="3"/>
        <v>0</v>
      </c>
    </row>
    <row r="107" spans="1:6" s="73" customFormat="1" ht="30.75" thickBot="1" x14ac:dyDescent="0.25">
      <c r="A107" s="68" t="s">
        <v>220</v>
      </c>
      <c r="B107" s="75" t="s">
        <v>189</v>
      </c>
      <c r="C107" s="25" t="s">
        <v>221</v>
      </c>
      <c r="D107" s="70">
        <v>10</v>
      </c>
      <c r="E107" s="71"/>
      <c r="F107" s="72">
        <f t="shared" si="3"/>
        <v>0</v>
      </c>
    </row>
    <row r="108" spans="1:6" s="73" customFormat="1" ht="30.75" thickBot="1" x14ac:dyDescent="0.25">
      <c r="A108" s="68" t="s">
        <v>222</v>
      </c>
      <c r="B108" s="77" t="s">
        <v>192</v>
      </c>
      <c r="C108" s="25" t="s">
        <v>223</v>
      </c>
      <c r="D108" s="70">
        <v>2</v>
      </c>
      <c r="E108" s="71"/>
      <c r="F108" s="72">
        <f t="shared" si="3"/>
        <v>0</v>
      </c>
    </row>
    <row r="109" spans="1:6" s="73" customFormat="1" ht="31.5" customHeight="1" thickBot="1" x14ac:dyDescent="0.25">
      <c r="A109" s="68" t="s">
        <v>224</v>
      </c>
      <c r="B109" s="77" t="s">
        <v>192</v>
      </c>
      <c r="C109" s="25" t="s">
        <v>225</v>
      </c>
      <c r="D109" s="70">
        <v>1</v>
      </c>
      <c r="E109" s="71"/>
      <c r="F109" s="72">
        <f t="shared" si="3"/>
        <v>0</v>
      </c>
    </row>
    <row r="110" spans="1:6" s="73" customFormat="1" ht="31.5" customHeight="1" thickBot="1" x14ac:dyDescent="0.25">
      <c r="A110" s="68" t="s">
        <v>226</v>
      </c>
      <c r="B110" s="77" t="s">
        <v>192</v>
      </c>
      <c r="C110" s="25" t="s">
        <v>227</v>
      </c>
      <c r="D110" s="70">
        <v>1</v>
      </c>
      <c r="E110" s="71"/>
      <c r="F110" s="72">
        <f t="shared" si="3"/>
        <v>0</v>
      </c>
    </row>
    <row r="111" spans="1:6" s="73" customFormat="1" ht="31.5" customHeight="1" thickBot="1" x14ac:dyDescent="0.25">
      <c r="A111" s="68" t="s">
        <v>228</v>
      </c>
      <c r="B111" s="69" t="s">
        <v>189</v>
      </c>
      <c r="C111" s="25" t="s">
        <v>229</v>
      </c>
      <c r="D111" s="70">
        <v>2</v>
      </c>
      <c r="E111" s="71"/>
      <c r="F111" s="72">
        <f t="shared" si="3"/>
        <v>0</v>
      </c>
    </row>
    <row r="112" spans="1:6" s="73" customFormat="1" ht="19.5" customHeight="1" thickBot="1" x14ac:dyDescent="0.25">
      <c r="A112" s="68" t="s">
        <v>230</v>
      </c>
      <c r="B112" s="69" t="s">
        <v>192</v>
      </c>
      <c r="C112" s="25" t="s">
        <v>231</v>
      </c>
      <c r="D112" s="78">
        <v>1</v>
      </c>
      <c r="E112" s="79"/>
      <c r="F112" s="72">
        <f t="shared" si="3"/>
        <v>0</v>
      </c>
    </row>
    <row r="113" spans="1:6" ht="15.75" customHeight="1" x14ac:dyDescent="0.25">
      <c r="A113" s="80"/>
      <c r="B113" s="81"/>
      <c r="C113" s="82"/>
      <c r="D113" s="83"/>
      <c r="E113" s="84"/>
      <c r="F113" s="84"/>
    </row>
    <row r="114" spans="1:6" ht="15.75" customHeight="1" thickBot="1" x14ac:dyDescent="0.3">
      <c r="A114" s="80"/>
      <c r="B114" s="81"/>
      <c r="C114" s="82"/>
      <c r="D114" s="83"/>
      <c r="E114" s="84"/>
      <c r="F114" s="84"/>
    </row>
    <row r="115" spans="1:6" ht="15.75" customHeight="1" x14ac:dyDescent="0.2">
      <c r="B115" s="95" t="s">
        <v>232</v>
      </c>
      <c r="C115" s="96"/>
      <c r="D115" s="96"/>
      <c r="E115" s="96"/>
      <c r="F115" s="97"/>
    </row>
    <row r="116" spans="1:6" ht="15.75" customHeight="1" thickBot="1" x14ac:dyDescent="0.25">
      <c r="B116" s="98"/>
      <c r="C116" s="99"/>
      <c r="D116" s="99"/>
      <c r="E116" s="99"/>
      <c r="F116" s="100"/>
    </row>
    <row r="117" spans="1:6" ht="15.75" customHeight="1" thickBot="1" x14ac:dyDescent="0.25">
      <c r="B117" s="85" t="s">
        <v>2</v>
      </c>
      <c r="C117" s="86" t="s">
        <v>3</v>
      </c>
      <c r="D117" s="87" t="s">
        <v>233</v>
      </c>
      <c r="E117" s="86" t="s">
        <v>234</v>
      </c>
      <c r="F117" s="86" t="s">
        <v>235</v>
      </c>
    </row>
    <row r="118" spans="1:6" ht="15.75" customHeight="1" thickBot="1" x14ac:dyDescent="0.25">
      <c r="B118" s="85" t="s">
        <v>236</v>
      </c>
      <c r="C118" s="88" t="s">
        <v>237</v>
      </c>
      <c r="D118" s="89">
        <v>3</v>
      </c>
      <c r="E118" s="90">
        <f>F4</f>
        <v>0</v>
      </c>
      <c r="F118" s="91">
        <f>D118*E118</f>
        <v>0</v>
      </c>
    </row>
    <row r="119" spans="1:6" ht="15.75" customHeight="1" x14ac:dyDescent="0.2"/>
    <row r="120" spans="1:6" ht="15.75" customHeight="1" x14ac:dyDescent="0.2"/>
    <row r="121" spans="1:6" ht="15.75" customHeight="1" x14ac:dyDescent="0.2"/>
    <row r="122" spans="1:6" ht="15.75" customHeight="1" x14ac:dyDescent="0.2"/>
    <row r="123" spans="1:6" ht="15.75" customHeight="1" x14ac:dyDescent="0.2"/>
    <row r="124" spans="1:6" ht="15.75" customHeight="1" x14ac:dyDescent="0.2"/>
    <row r="125" spans="1:6" ht="15.75" customHeight="1" x14ac:dyDescent="0.2"/>
    <row r="126" spans="1:6" ht="15.75" customHeight="1" x14ac:dyDescent="0.2"/>
    <row r="127" spans="1:6" ht="15.75" customHeight="1" x14ac:dyDescent="0.2"/>
    <row r="128" spans="1:6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</sheetData>
  <mergeCells count="2">
    <mergeCell ref="A2:F2"/>
    <mergeCell ref="B115:F116"/>
  </mergeCells>
  <pageMargins left="0.70866141732283472" right="0.70866141732283472" top="0.94488188976377963" bottom="1.3385826771653544" header="0.31496062992125984" footer="0.31496062992125984"/>
  <pageSetup paperSize="9" orientation="portrait" r:id="rId1"/>
  <headerFooter>
    <oddHeader>&amp;L&amp;G</oddHeader>
    <oddFooter>&amp;LCuadro de precios
TA027-0 Servicio para la gestión del Centro Avanzado de Tratamiento de Agua Bilbao Bizkaia, CATABB. (2027-2029)
&amp;R&amp;P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</vt:lpstr>
      <vt:lpstr>Cuadro de precios</vt:lpstr>
      <vt:lpstr>'Cuadro de precios'!Área_de_impresión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Santos Paunero Herrero</dc:creator>
  <cp:lastModifiedBy>Faustino Panduro Calero</cp:lastModifiedBy>
  <cp:lastPrinted>2026-03-17T11:35:18Z</cp:lastPrinted>
  <dcterms:created xsi:type="dcterms:W3CDTF">2026-03-17T10:49:20Z</dcterms:created>
  <dcterms:modified xsi:type="dcterms:W3CDTF">2026-04-15T10:51:21Z</dcterms:modified>
</cp:coreProperties>
</file>